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630" activeTab="1"/>
  </bookViews>
  <sheets>
    <sheet name="Yearly Breakdown" sheetId="1" r:id="rId1"/>
    <sheet name="Class Size Chart" sheetId="2" r:id="rId2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<sst xmlns="http://schemas.openxmlformats.org/spreadsheetml/2006/main" count="194" uniqueCount="56">
  <si>
    <t>FY77</t>
  </si>
  <si>
    <t>FY78</t>
  </si>
  <si>
    <t>FY79</t>
  </si>
  <si>
    <t>FY80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</si>
  <si>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</si>
  <si>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</si>
  <si>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</si>
  <si>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</si>
  <si>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</si>
  <si>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</si>
  <si>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</si>
  <si>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</si>
  <si>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</si>
  <si>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</si>
  <si>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</si>
  <si>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</si>
  <si>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</si>
  <si>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</si>
  <si>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</si>
  <si>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</si>
  <si>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</si>
  <si>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</si>
  <si>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</si>
  <si>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</si>
  <si>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</si>
  <si>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</si>
  <si>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</si>
  <si>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</si>
  <si>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</si>
  <si>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</si>
  <si>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TOWN OF NORFOLK</t>
  </si>
  <si>
    <t>Elementary School Class Size by Grade</t>
  </si>
  <si>
    <t>Grades</t>
  </si>
  <si>
    <t>As of Oct 1,</t>
  </si>
  <si>
    <t>K</t>
  </si>
  <si>
    <t>Pre K</t>
  </si>
  <si>
    <t>Total</t>
  </si>
  <si>
    <t>Change</t>
  </si>
  <si>
    <t>Elementary School Number of Teachers (Classes) by Grade</t>
  </si>
  <si>
    <t>-</t>
  </si>
  <si>
    <t>Elementary School Average Class Size by Grade</t>
  </si>
  <si>
    <r>
      <t>K</t>
    </r>
    <r>
      <rPr>
        <b/>
        <vertAlign val="superscript"/>
        <sz val="10"/>
        <color indexed="48"/>
        <rFont val="Book Antiqua"/>
        <family val="1"/>
      </rPr>
      <t>1</t>
    </r>
  </si>
  <si>
    <r>
      <t>Pre K</t>
    </r>
    <r>
      <rPr>
        <b/>
        <vertAlign val="superscript"/>
        <sz val="10"/>
        <color indexed="48"/>
        <rFont val="Book Antiqua"/>
        <family val="1"/>
      </rPr>
      <t>1</t>
    </r>
  </si>
  <si>
    <t>Average</t>
  </si>
  <si>
    <r>
      <t>Grades 1-6</t>
    </r>
    <r>
      <rPr>
        <b/>
        <vertAlign val="superscript"/>
        <sz val="10"/>
        <color indexed="48"/>
        <rFont val="Book Antiqua"/>
        <family val="1"/>
      </rPr>
      <t>1</t>
    </r>
  </si>
  <si>
    <r>
      <t xml:space="preserve">1 </t>
    </r>
    <r>
      <rPr>
        <b/>
        <sz val="10"/>
        <color indexed="48"/>
        <rFont val="Book Antiqua"/>
        <family val="1"/>
      </rPr>
      <t>Average Note:</t>
    </r>
  </si>
  <si>
    <t xml:space="preserve">Kindergarten Classes were (for many years) half day onlyand they (and Pre K) are not included in averages  </t>
  </si>
  <si>
    <t xml:space="preserve">7.5 Teachers </t>
  </si>
  <si>
    <t xml:space="preserve">The same teachers taught both halves so the class sizes are halved to take this into consideration.  </t>
  </si>
  <si>
    <t>Added</t>
  </si>
  <si>
    <t>Numbers after FY90 are not halved since some full day classes were started approximately</t>
  </si>
  <si>
    <t>at this time and they represent mixed half and full day classes with an unknown brekdown.</t>
  </si>
  <si>
    <t>Class</t>
  </si>
  <si>
    <t>Size</t>
  </si>
  <si>
    <t>Teachers</t>
  </si>
  <si>
    <t>by Grade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</si>
</sst>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;\(0\)"/>
    <numFmt numFmtId="166" formatCode="0.0%"/>
    <numFmt numFmtId="167" formatCode="&quot;$&quot;#,##0.0000_);\(&quot;$&quot;#,##0.00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"/>
    <numFmt numFmtId="173" formatCode="#,##0.0"/>
    <numFmt numFmtId="174" formatCode="[$€-2]\ #,##0.00_);[Red]\([$€-2]\ #,##0.00\)"/>
  </numFmts>
  <fonts count="1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Book Antiqua"/>
      <family val="1"/>
    </font>
    <font>
      <b/>
      <sz val="10"/>
      <color indexed="48"/>
      <name val="Book Antiqua"/>
      <family val="1"/>
    </font>
    <font>
      <b/>
      <sz val="10"/>
      <color indexed="12"/>
      <name val="Book Antiqua"/>
      <family val="1"/>
    </font>
    <font>
      <sz val="10"/>
      <color indexed="12"/>
      <name val="Book Antiqua"/>
      <family val="1"/>
    </font>
    <font>
      <sz val="10"/>
      <color indexed="10"/>
      <name val="Book Antiqua"/>
      <family val="1"/>
    </font>
    <font>
      <b/>
      <sz val="10"/>
      <color indexed="10"/>
      <name val="Book Antiqua"/>
      <family val="1"/>
    </font>
    <font>
      <b/>
      <vertAlign val="superscript"/>
      <sz val="10"/>
      <color indexed="48"/>
      <name val="Book Antiqua"/>
      <family val="1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 quotePrefix="1">
      <alignment horizontal="center"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 horizontal="centerContinuous"/>
    </xf>
    <xf numFmtId="164" fontId="7" fillId="0" borderId="0" xfId="0" applyNumberFormat="1" applyFont="1" applyAlignment="1" applyProtection="1">
      <alignment horizontal="centerContinuous"/>
      <protection/>
    </xf>
    <xf numFmtId="164" fontId="7" fillId="0" borderId="0" xfId="0" applyFont="1" applyAlignment="1">
      <alignment horizontal="centerContinuous"/>
    </xf>
    <xf numFmtId="164" fontId="8" fillId="0" borderId="0" xfId="0" applyNumberFormat="1" applyFont="1" applyAlignment="1" applyProtection="1">
      <alignment horizontal="centerContinuous"/>
      <protection/>
    </xf>
    <xf numFmtId="164" fontId="8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 horizontal="center"/>
      <protection/>
    </xf>
    <xf numFmtId="164" fontId="9" fillId="0" borderId="0" xfId="0" applyFont="1" applyAlignment="1">
      <alignment horizontal="center"/>
    </xf>
    <xf numFmtId="164" fontId="9" fillId="0" borderId="0" xfId="0" applyFont="1" applyAlignment="1" quotePrefix="1">
      <alignment horizontal="center"/>
    </xf>
    <xf numFmtId="3" fontId="10" fillId="0" borderId="0" xfId="0" applyNumberFormat="1" applyFont="1" applyAlignment="1">
      <alignment horizontal="center"/>
    </xf>
    <xf numFmtId="164" fontId="5" fillId="0" borderId="0" xfId="0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 horizontal="center"/>
      <protection/>
    </xf>
    <xf numFmtId="10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64" fontId="11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Norfolk Elementary School Class Sizes 
Grades 1 - 6 by Fiscal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3"/>
          <c:w val="0.875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'Yearly Breakdown'!$B$1:$AE$1</c:f>
              <c:strCache>
                <c:ptCount val="30"/>
                <c:pt idx="0">
                  <c:v>FY77</c:v>
                </c:pt>
                <c:pt idx="1">
                  <c:v>FY78</c:v>
                </c:pt>
                <c:pt idx="2">
                  <c:v>FY79</c:v>
                </c:pt>
                <c:pt idx="3">
                  <c:v>FY80</c:v>
                </c:pt>
                <c:pt idx="4">
                  <c:v>FY81</c:v>
                </c:pt>
                <c:pt idx="5">
                  <c:v>FY82</c:v>
                </c:pt>
                <c:pt idx="6">
                  <c:v>FY83</c:v>
                </c:pt>
                <c:pt idx="7">
                  <c:v>FY84</c:v>
                </c:pt>
                <c:pt idx="8">
                  <c:v>FY85</c:v>
                </c:pt>
                <c:pt idx="9">
                  <c:v>FY86</c:v>
                </c:pt>
                <c:pt idx="10">
                  <c:v>FY87</c:v>
                </c:pt>
                <c:pt idx="11">
                  <c:v>FY88</c:v>
                </c:pt>
                <c:pt idx="12">
                  <c:v>FY89</c:v>
                </c:pt>
                <c:pt idx="13">
                  <c:v>FY90</c:v>
                </c:pt>
                <c:pt idx="14">
                  <c:v>FY91</c:v>
                </c:pt>
                <c:pt idx="15">
                  <c:v>FY92</c:v>
                </c:pt>
                <c:pt idx="16">
                  <c:v>FY93</c:v>
                </c:pt>
                <c:pt idx="17">
                  <c:v>FY94</c:v>
                </c:pt>
                <c:pt idx="18">
                  <c:v>FY95</c:v>
                </c:pt>
                <c:pt idx="19">
                  <c:v>FY96</c:v>
                </c:pt>
                <c:pt idx="20">
                  <c:v>FY97</c:v>
                </c:pt>
                <c:pt idx="21">
                  <c:v>FY98</c:v>
                </c:pt>
                <c:pt idx="22">
                  <c:v>FY99</c:v>
                </c:pt>
                <c:pt idx="23">
                  <c:v>FY00</c:v>
                </c:pt>
                <c:pt idx="24">
                  <c:v>FY01</c:v>
                </c:pt>
                <c:pt idx="25">
                  <c:v>FY02</c:v>
                </c:pt>
                <c:pt idx="26">
                  <c:v>FY03</c:v>
                </c:pt>
                <c:pt idx="27">
                  <c:v>FY04</c:v>
                </c:pt>
                <c:pt idx="28">
                  <c:v>FY05</c:v>
                </c:pt>
                <c:pt idx="29">
                  <c:v>FY06</c:v>
                </c:pt>
              </c:strCache>
            </c:strRef>
          </c:cat>
          <c:val>
            <c:numRef>
              <c:f>'Yearly Breakdown'!$B$48:$AE$48</c:f>
              <c:numCache>
                <c:ptCount val="30"/>
                <c:pt idx="0">
                  <c:v>24.666666666666668</c:v>
                </c:pt>
                <c:pt idx="1">
                  <c:v>23.5</c:v>
                </c:pt>
                <c:pt idx="2">
                  <c:v>22.833333333333332</c:v>
                </c:pt>
                <c:pt idx="3">
                  <c:v>23.607142857142858</c:v>
                </c:pt>
                <c:pt idx="4">
                  <c:v>24.384615384615383</c:v>
                </c:pt>
                <c:pt idx="5">
                  <c:v>23.53846153846154</c:v>
                </c:pt>
                <c:pt idx="6">
                  <c:v>23.875</c:v>
                </c:pt>
                <c:pt idx="7">
                  <c:v>23.583333333333332</c:v>
                </c:pt>
                <c:pt idx="8">
                  <c:v>24.333333333333332</c:v>
                </c:pt>
                <c:pt idx="9">
                  <c:v>23.28</c:v>
                </c:pt>
                <c:pt idx="10">
                  <c:v>23.423076923076923</c:v>
                </c:pt>
                <c:pt idx="11">
                  <c:v>23.48148148148148</c:v>
                </c:pt>
                <c:pt idx="12">
                  <c:v>23.75</c:v>
                </c:pt>
                <c:pt idx="13">
                  <c:v>22</c:v>
                </c:pt>
                <c:pt idx="14">
                  <c:v>22.58823529411765</c:v>
                </c:pt>
                <c:pt idx="15">
                  <c:v>23.696969696969695</c:v>
                </c:pt>
                <c:pt idx="17">
                  <c:v>24.5</c:v>
                </c:pt>
                <c:pt idx="18">
                  <c:v>0</c:v>
                </c:pt>
                <c:pt idx="19">
                  <c:v>22.775</c:v>
                </c:pt>
                <c:pt idx="20">
                  <c:v>23.463414634146343</c:v>
                </c:pt>
                <c:pt idx="21">
                  <c:v>22.69047619047619</c:v>
                </c:pt>
                <c:pt idx="22">
                  <c:v>21.977272727272727</c:v>
                </c:pt>
                <c:pt idx="23">
                  <c:v>0</c:v>
                </c:pt>
                <c:pt idx="24">
                  <c:v>0</c:v>
                </c:pt>
                <c:pt idx="25">
                  <c:v>20.06122448979592</c:v>
                </c:pt>
                <c:pt idx="26">
                  <c:v>20.085106382978722</c:v>
                </c:pt>
                <c:pt idx="27">
                  <c:v>20.68888888888889</c:v>
                </c:pt>
                <c:pt idx="28">
                  <c:v>20.533333333333335</c:v>
                </c:pt>
                <c:pt idx="29">
                  <c:v>20.454545454545453</c:v>
                </c:pt>
              </c:numCache>
            </c:numRef>
          </c:val>
        </c:ser>
        <c:axId val="62858980"/>
        <c:axId val="28859909"/>
      </c:barChart>
      <c:catAx>
        <c:axId val="62858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859909"/>
        <c:crosses val="autoZero"/>
        <c:auto val="1"/>
        <c:lblOffset val="100"/>
        <c:noMultiLvlLbl val="0"/>
      </c:catAx>
      <c:valAx>
        <c:axId val="28859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Class Size (Grades 1 - 6)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589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63"/>
  <sheetViews>
    <sheetView showGridLines="0" workbookViewId="0" topLeftCell="A1">
      <pane xSplit="1" ySplit="1" topLeftCell="Y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21" sqref="AE21"/>
    </sheetView>
  </sheetViews>
  <sheetFormatPr defaultColWidth="12.00390625" defaultRowHeight="12.75"/>
  <cols>
    <col min="1" max="16384" width="9.625" style="1" customWidth="1"/>
  </cols>
  <sheetData>
    <row r="1" spans="2:31" ht="1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</row>
    <row r="3" spans="14:16" ht="15">
      <c r="N3" s="4"/>
      <c r="O3" s="5" t="s">
        <v>30</v>
      </c>
      <c r="P3" s="6"/>
    </row>
    <row r="4" spans="14:16" ht="15">
      <c r="N4" s="4"/>
      <c r="O4" s="5" t="s">
        <v>31</v>
      </c>
      <c r="P4" s="6"/>
    </row>
    <row r="5" spans="14:16" ht="13.5">
      <c r="N5" s="4"/>
      <c r="O5" s="7"/>
      <c r="P5" s="8"/>
    </row>
    <row r="6" spans="2:31" ht="1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2" t="s">
        <v>16</v>
      </c>
      <c r="S6" s="2" t="s">
        <v>17</v>
      </c>
      <c r="T6" s="2" t="s">
        <v>18</v>
      </c>
      <c r="U6" s="2" t="s">
        <v>19</v>
      </c>
      <c r="V6" s="2" t="s">
        <v>20</v>
      </c>
      <c r="W6" s="2" t="s">
        <v>21</v>
      </c>
      <c r="X6" s="2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2" t="s">
        <v>28</v>
      </c>
      <c r="AE6" s="2" t="s">
        <v>29</v>
      </c>
    </row>
    <row r="7" spans="1:32" ht="15">
      <c r="A7" s="3" t="s">
        <v>32</v>
      </c>
      <c r="B7" s="2" t="s">
        <v>33</v>
      </c>
      <c r="C7" s="2" t="s">
        <v>33</v>
      </c>
      <c r="D7" s="2" t="s">
        <v>33</v>
      </c>
      <c r="E7" s="2" t="s">
        <v>33</v>
      </c>
      <c r="F7" s="2" t="s">
        <v>33</v>
      </c>
      <c r="G7" s="2" t="s">
        <v>33</v>
      </c>
      <c r="H7" s="2" t="s">
        <v>33</v>
      </c>
      <c r="I7" s="2" t="s">
        <v>33</v>
      </c>
      <c r="J7" s="2" t="s">
        <v>33</v>
      </c>
      <c r="K7" s="2" t="s">
        <v>33</v>
      </c>
      <c r="L7" s="2" t="s">
        <v>33</v>
      </c>
      <c r="M7" s="2" t="s">
        <v>33</v>
      </c>
      <c r="N7" s="2" t="s">
        <v>33</v>
      </c>
      <c r="O7" s="2" t="s">
        <v>33</v>
      </c>
      <c r="P7" s="2" t="s">
        <v>33</v>
      </c>
      <c r="Q7" s="2" t="s">
        <v>33</v>
      </c>
      <c r="R7" s="2" t="s">
        <v>33</v>
      </c>
      <c r="S7" s="2" t="s">
        <v>33</v>
      </c>
      <c r="T7" s="2" t="s">
        <v>33</v>
      </c>
      <c r="U7" s="2" t="s">
        <v>33</v>
      </c>
      <c r="V7" s="2" t="s">
        <v>33</v>
      </c>
      <c r="W7" s="2" t="s">
        <v>33</v>
      </c>
      <c r="X7" s="2" t="s">
        <v>33</v>
      </c>
      <c r="Y7" s="2" t="s">
        <v>33</v>
      </c>
      <c r="Z7" s="2" t="s">
        <v>33</v>
      </c>
      <c r="AA7" s="2" t="s">
        <v>33</v>
      </c>
      <c r="AB7" s="2" t="s">
        <v>33</v>
      </c>
      <c r="AC7" s="2" t="s">
        <v>33</v>
      </c>
      <c r="AD7" s="2" t="s">
        <v>33</v>
      </c>
      <c r="AE7" s="2" t="s">
        <v>33</v>
      </c>
      <c r="AF7" s="3" t="s">
        <v>32</v>
      </c>
    </row>
    <row r="8" spans="2:31" ht="15">
      <c r="B8" s="3">
        <v>1976</v>
      </c>
      <c r="C8" s="3">
        <v>1977</v>
      </c>
      <c r="D8" s="3">
        <v>1978</v>
      </c>
      <c r="E8" s="3">
        <v>1979</v>
      </c>
      <c r="F8" s="3">
        <v>1980</v>
      </c>
      <c r="G8" s="3">
        <v>1981</v>
      </c>
      <c r="H8" s="3">
        <v>1982</v>
      </c>
      <c r="I8" s="3">
        <v>1983</v>
      </c>
      <c r="J8" s="3">
        <v>1984</v>
      </c>
      <c r="K8" s="3">
        <v>1985</v>
      </c>
      <c r="L8" s="3">
        <v>1986</v>
      </c>
      <c r="M8" s="3">
        <v>1987</v>
      </c>
      <c r="N8" s="3">
        <v>1988</v>
      </c>
      <c r="O8" s="3">
        <v>1989</v>
      </c>
      <c r="P8" s="3">
        <v>1990</v>
      </c>
      <c r="Q8" s="3">
        <v>1991</v>
      </c>
      <c r="R8" s="3">
        <v>1992</v>
      </c>
      <c r="S8" s="3">
        <v>1993</v>
      </c>
      <c r="T8" s="3">
        <v>1994</v>
      </c>
      <c r="U8" s="3">
        <v>1995</v>
      </c>
      <c r="V8" s="3">
        <v>1996</v>
      </c>
      <c r="W8" s="3">
        <v>1997</v>
      </c>
      <c r="X8" s="3">
        <v>1998</v>
      </c>
      <c r="Y8" s="3">
        <v>1999</v>
      </c>
      <c r="Z8" s="3">
        <v>2000</v>
      </c>
      <c r="AA8" s="3">
        <v>2001</v>
      </c>
      <c r="AB8" s="3">
        <v>2002</v>
      </c>
      <c r="AC8" s="3">
        <v>2003</v>
      </c>
      <c r="AD8" s="3">
        <v>2004</v>
      </c>
      <c r="AE8" s="3">
        <v>2005</v>
      </c>
    </row>
    <row r="9" spans="16:21" ht="13.5">
      <c r="P9" s="9"/>
      <c r="Q9" s="9"/>
      <c r="R9" s="9"/>
      <c r="T9" s="9"/>
      <c r="U9" s="9"/>
    </row>
    <row r="10" spans="1:33" ht="15">
      <c r="A10" s="3">
        <v>6</v>
      </c>
      <c r="B10" s="10">
        <v>133</v>
      </c>
      <c r="C10" s="10">
        <v>119</v>
      </c>
      <c r="D10" s="10">
        <v>120</v>
      </c>
      <c r="E10" s="10">
        <v>122</v>
      </c>
      <c r="F10" s="10">
        <v>107</v>
      </c>
      <c r="G10" s="10">
        <v>122</v>
      </c>
      <c r="H10" s="10">
        <v>114</v>
      </c>
      <c r="I10" s="10">
        <v>94</v>
      </c>
      <c r="J10" s="10">
        <v>112</v>
      </c>
      <c r="K10" s="10">
        <v>94</v>
      </c>
      <c r="L10" s="10">
        <v>104</v>
      </c>
      <c r="M10" s="10">
        <v>98</v>
      </c>
      <c r="N10" s="10">
        <v>98</v>
      </c>
      <c r="O10" s="10">
        <v>107</v>
      </c>
      <c r="P10" s="10">
        <v>118</v>
      </c>
      <c r="Q10" s="10">
        <v>114</v>
      </c>
      <c r="R10" s="10">
        <v>99</v>
      </c>
      <c r="S10" s="10">
        <v>127</v>
      </c>
      <c r="T10" s="10">
        <v>140</v>
      </c>
      <c r="U10" s="10">
        <v>128</v>
      </c>
      <c r="V10" s="10">
        <v>145</v>
      </c>
      <c r="W10" s="10">
        <v>149</v>
      </c>
      <c r="X10" s="10">
        <v>157</v>
      </c>
      <c r="Y10" s="10">
        <v>134</v>
      </c>
      <c r="Z10" s="10">
        <v>163</v>
      </c>
      <c r="AA10" s="10">
        <v>172</v>
      </c>
      <c r="AB10" s="10">
        <v>147</v>
      </c>
      <c r="AC10" s="10">
        <v>158</v>
      </c>
      <c r="AD10" s="10">
        <v>149</v>
      </c>
      <c r="AE10" s="10">
        <v>150</v>
      </c>
      <c r="AF10" s="3">
        <v>6</v>
      </c>
      <c r="AG10" s="10"/>
    </row>
    <row r="11" spans="1:33" ht="15">
      <c r="A11" s="3">
        <v>5</v>
      </c>
      <c r="B11" s="10">
        <v>123</v>
      </c>
      <c r="C11" s="10">
        <v>125</v>
      </c>
      <c r="D11" s="10">
        <v>122</v>
      </c>
      <c r="E11" s="10">
        <v>107</v>
      </c>
      <c r="F11" s="10">
        <v>119</v>
      </c>
      <c r="G11" s="10">
        <v>109</v>
      </c>
      <c r="H11" s="10">
        <v>94</v>
      </c>
      <c r="I11" s="10">
        <v>108</v>
      </c>
      <c r="J11" s="10">
        <v>91</v>
      </c>
      <c r="K11" s="10">
        <v>102</v>
      </c>
      <c r="L11" s="10">
        <v>97</v>
      </c>
      <c r="M11" s="10">
        <v>101</v>
      </c>
      <c r="N11" s="10">
        <v>108</v>
      </c>
      <c r="O11" s="10">
        <v>115</v>
      </c>
      <c r="P11" s="10">
        <v>119</v>
      </c>
      <c r="Q11" s="10">
        <v>102</v>
      </c>
      <c r="R11" s="10">
        <v>129</v>
      </c>
      <c r="S11" s="10">
        <v>142</v>
      </c>
      <c r="T11" s="10">
        <v>140</v>
      </c>
      <c r="U11" s="10">
        <v>147</v>
      </c>
      <c r="V11" s="10">
        <v>149</v>
      </c>
      <c r="W11" s="10">
        <v>158</v>
      </c>
      <c r="X11" s="10">
        <v>140</v>
      </c>
      <c r="Y11" s="10">
        <v>166</v>
      </c>
      <c r="Z11" s="10">
        <v>177</v>
      </c>
      <c r="AA11" s="10">
        <v>152</v>
      </c>
      <c r="AB11" s="10">
        <v>155</v>
      </c>
      <c r="AC11" s="11">
        <v>165</v>
      </c>
      <c r="AD11" s="11">
        <v>153</v>
      </c>
      <c r="AE11" s="11">
        <v>148</v>
      </c>
      <c r="AF11" s="3">
        <v>5</v>
      </c>
      <c r="AG11" s="10"/>
    </row>
    <row r="12" spans="1:33" ht="15">
      <c r="A12" s="3">
        <v>4</v>
      </c>
      <c r="B12" s="10">
        <v>125</v>
      </c>
      <c r="C12" s="10">
        <v>116</v>
      </c>
      <c r="D12" s="10">
        <v>118</v>
      </c>
      <c r="E12" s="10">
        <v>120</v>
      </c>
      <c r="F12" s="10">
        <v>113</v>
      </c>
      <c r="G12" s="10">
        <v>94</v>
      </c>
      <c r="H12" s="10">
        <v>108</v>
      </c>
      <c r="I12" s="10">
        <v>91</v>
      </c>
      <c r="J12" s="10">
        <v>102</v>
      </c>
      <c r="K12" s="10">
        <v>93</v>
      </c>
      <c r="L12" s="10">
        <v>103</v>
      </c>
      <c r="M12" s="10">
        <v>98</v>
      </c>
      <c r="N12" s="10">
        <v>110</v>
      </c>
      <c r="O12" s="10">
        <v>115</v>
      </c>
      <c r="P12" s="10">
        <v>107</v>
      </c>
      <c r="Q12" s="10">
        <v>130</v>
      </c>
      <c r="R12" s="10">
        <v>141</v>
      </c>
      <c r="S12" s="10">
        <v>142</v>
      </c>
      <c r="T12" s="10">
        <v>147</v>
      </c>
      <c r="U12" s="10">
        <v>144</v>
      </c>
      <c r="V12" s="10">
        <v>163</v>
      </c>
      <c r="W12" s="11">
        <v>139</v>
      </c>
      <c r="X12" s="11">
        <v>169</v>
      </c>
      <c r="Y12" s="11">
        <v>177</v>
      </c>
      <c r="Z12" s="11">
        <v>151</v>
      </c>
      <c r="AA12" s="11">
        <v>162</v>
      </c>
      <c r="AB12" s="11">
        <v>169</v>
      </c>
      <c r="AC12" s="10">
        <v>158</v>
      </c>
      <c r="AD12" s="10">
        <v>152</v>
      </c>
      <c r="AE12" s="10">
        <v>151</v>
      </c>
      <c r="AF12" s="3">
        <v>4</v>
      </c>
      <c r="AG12" s="10"/>
    </row>
    <row r="13" spans="1:33" ht="15">
      <c r="A13" s="3">
        <v>3</v>
      </c>
      <c r="B13" s="11">
        <v>119</v>
      </c>
      <c r="C13" s="11">
        <v>125</v>
      </c>
      <c r="D13" s="11">
        <v>124</v>
      </c>
      <c r="E13" s="11">
        <v>112</v>
      </c>
      <c r="F13" s="11">
        <v>91</v>
      </c>
      <c r="G13" s="11">
        <v>107</v>
      </c>
      <c r="H13" s="11">
        <v>94</v>
      </c>
      <c r="I13" s="11">
        <v>97</v>
      </c>
      <c r="J13" s="11">
        <v>88</v>
      </c>
      <c r="K13" s="11">
        <v>99</v>
      </c>
      <c r="L13" s="11">
        <v>93</v>
      </c>
      <c r="M13" s="11">
        <v>115</v>
      </c>
      <c r="N13" s="11">
        <v>115</v>
      </c>
      <c r="O13" s="11">
        <v>111</v>
      </c>
      <c r="P13" s="11">
        <v>128</v>
      </c>
      <c r="Q13" s="11">
        <v>146</v>
      </c>
      <c r="R13" s="11">
        <v>141</v>
      </c>
      <c r="S13" s="11">
        <v>153</v>
      </c>
      <c r="T13" s="11">
        <v>145</v>
      </c>
      <c r="U13" s="11">
        <v>170</v>
      </c>
      <c r="V13" s="11">
        <v>147</v>
      </c>
      <c r="W13" s="10">
        <v>171</v>
      </c>
      <c r="X13" s="10">
        <v>184</v>
      </c>
      <c r="Y13" s="10">
        <v>154</v>
      </c>
      <c r="Z13" s="10">
        <v>165</v>
      </c>
      <c r="AA13" s="10">
        <v>167</v>
      </c>
      <c r="AB13" s="10">
        <v>162</v>
      </c>
      <c r="AC13" s="10">
        <v>154</v>
      </c>
      <c r="AD13" s="10">
        <v>149</v>
      </c>
      <c r="AE13" s="10">
        <v>136</v>
      </c>
      <c r="AF13" s="3">
        <v>3</v>
      </c>
      <c r="AG13" s="10"/>
    </row>
    <row r="14" spans="1:33" ht="15">
      <c r="A14" s="3">
        <v>2</v>
      </c>
      <c r="B14" s="10">
        <v>121</v>
      </c>
      <c r="C14" s="10">
        <v>120</v>
      </c>
      <c r="D14" s="10">
        <v>105</v>
      </c>
      <c r="E14" s="10">
        <v>92</v>
      </c>
      <c r="F14" s="10">
        <v>110</v>
      </c>
      <c r="G14" s="10">
        <v>93</v>
      </c>
      <c r="H14" s="10">
        <v>84</v>
      </c>
      <c r="I14" s="10">
        <v>79</v>
      </c>
      <c r="J14" s="10">
        <v>96</v>
      </c>
      <c r="K14" s="10">
        <v>94</v>
      </c>
      <c r="L14" s="10">
        <v>104</v>
      </c>
      <c r="M14" s="10">
        <v>113</v>
      </c>
      <c r="N14" s="10">
        <v>107</v>
      </c>
      <c r="O14" s="10">
        <v>125</v>
      </c>
      <c r="P14" s="10">
        <v>156</v>
      </c>
      <c r="Q14" s="10">
        <v>139</v>
      </c>
      <c r="R14" s="10">
        <v>148</v>
      </c>
      <c r="S14" s="10">
        <v>141</v>
      </c>
      <c r="T14" s="10">
        <v>173</v>
      </c>
      <c r="U14" s="10">
        <v>145</v>
      </c>
      <c r="V14" s="10">
        <v>173</v>
      </c>
      <c r="W14" s="10">
        <v>185</v>
      </c>
      <c r="X14" s="10">
        <v>152</v>
      </c>
      <c r="Y14" s="10">
        <v>167</v>
      </c>
      <c r="Z14" s="10">
        <v>172</v>
      </c>
      <c r="AA14" s="10">
        <v>166</v>
      </c>
      <c r="AB14" s="10">
        <v>160</v>
      </c>
      <c r="AC14" s="10">
        <v>152</v>
      </c>
      <c r="AD14" s="10">
        <v>141</v>
      </c>
      <c r="AE14" s="10">
        <v>176</v>
      </c>
      <c r="AF14" s="3">
        <v>2</v>
      </c>
      <c r="AG14" s="10"/>
    </row>
    <row r="15" spans="1:33" ht="15">
      <c r="A15" s="3">
        <v>1</v>
      </c>
      <c r="B15" s="10">
        <v>119</v>
      </c>
      <c r="C15" s="10">
        <v>100</v>
      </c>
      <c r="D15" s="10">
        <v>96</v>
      </c>
      <c r="E15" s="10">
        <v>108</v>
      </c>
      <c r="F15" s="10">
        <v>94</v>
      </c>
      <c r="G15" s="10">
        <v>87</v>
      </c>
      <c r="H15" s="10">
        <v>79</v>
      </c>
      <c r="I15" s="10">
        <v>97</v>
      </c>
      <c r="J15" s="10">
        <v>95</v>
      </c>
      <c r="K15" s="10">
        <v>100</v>
      </c>
      <c r="L15" s="10">
        <v>108</v>
      </c>
      <c r="M15" s="10">
        <v>109</v>
      </c>
      <c r="N15" s="10">
        <v>127</v>
      </c>
      <c r="O15" s="10">
        <v>153</v>
      </c>
      <c r="P15" s="10">
        <v>140</v>
      </c>
      <c r="Q15" s="10">
        <v>151</v>
      </c>
      <c r="R15" s="10">
        <v>140</v>
      </c>
      <c r="S15" s="10">
        <v>177</v>
      </c>
      <c r="T15" s="10">
        <v>152</v>
      </c>
      <c r="U15" s="10">
        <v>177</v>
      </c>
      <c r="V15" s="10">
        <v>185</v>
      </c>
      <c r="W15" s="10">
        <v>151</v>
      </c>
      <c r="X15" s="10">
        <v>165</v>
      </c>
      <c r="Y15" s="10">
        <v>173</v>
      </c>
      <c r="Z15" s="10">
        <v>174</v>
      </c>
      <c r="AA15" s="10">
        <v>164</v>
      </c>
      <c r="AB15" s="10">
        <v>151</v>
      </c>
      <c r="AC15" s="10">
        <v>144</v>
      </c>
      <c r="AD15" s="10">
        <v>180</v>
      </c>
      <c r="AE15" s="10">
        <v>139</v>
      </c>
      <c r="AF15" s="3">
        <v>1</v>
      </c>
      <c r="AG15" s="10"/>
    </row>
    <row r="16" spans="1:33" ht="15">
      <c r="A16" s="3" t="s">
        <v>34</v>
      </c>
      <c r="B16" s="10">
        <v>101</v>
      </c>
      <c r="C16" s="10">
        <v>100</v>
      </c>
      <c r="D16" s="10">
        <v>107</v>
      </c>
      <c r="E16" s="10">
        <v>96</v>
      </c>
      <c r="F16" s="10">
        <v>87</v>
      </c>
      <c r="G16" s="10">
        <v>83</v>
      </c>
      <c r="H16" s="10">
        <v>86</v>
      </c>
      <c r="I16" s="10">
        <v>81</v>
      </c>
      <c r="J16" s="10">
        <v>106</v>
      </c>
      <c r="K16" s="10">
        <v>106</v>
      </c>
      <c r="L16" s="10">
        <v>100</v>
      </c>
      <c r="M16" s="10">
        <v>112</v>
      </c>
      <c r="N16" s="10">
        <v>144</v>
      </c>
      <c r="O16" s="10">
        <v>132</v>
      </c>
      <c r="P16" s="10">
        <v>151</v>
      </c>
      <c r="Q16" s="10">
        <v>141</v>
      </c>
      <c r="R16" s="10">
        <v>154</v>
      </c>
      <c r="S16" s="10">
        <v>138</v>
      </c>
      <c r="T16" s="10">
        <v>155</v>
      </c>
      <c r="U16" s="10">
        <v>177</v>
      </c>
      <c r="V16" s="10">
        <v>153</v>
      </c>
      <c r="W16" s="10">
        <v>157</v>
      </c>
      <c r="X16" s="10">
        <v>162</v>
      </c>
      <c r="Y16" s="10">
        <v>168</v>
      </c>
      <c r="Z16" s="10">
        <v>156</v>
      </c>
      <c r="AA16" s="10">
        <v>148</v>
      </c>
      <c r="AB16" s="10">
        <v>153</v>
      </c>
      <c r="AC16" s="10">
        <v>184</v>
      </c>
      <c r="AD16" s="10">
        <v>155</v>
      </c>
      <c r="AE16" s="10">
        <v>148</v>
      </c>
      <c r="AF16" s="3" t="s">
        <v>34</v>
      </c>
      <c r="AG16" s="10"/>
    </row>
    <row r="17" spans="1:33" ht="15">
      <c r="A17" s="3" t="s">
        <v>35</v>
      </c>
      <c r="M17" s="10">
        <v>7</v>
      </c>
      <c r="N17" s="10">
        <v>12</v>
      </c>
      <c r="O17" s="10">
        <v>9</v>
      </c>
      <c r="P17" s="10">
        <v>13</v>
      </c>
      <c r="Q17" s="10">
        <v>21</v>
      </c>
      <c r="R17" s="10">
        <v>27</v>
      </c>
      <c r="S17" s="10">
        <v>38</v>
      </c>
      <c r="T17" s="10">
        <v>43</v>
      </c>
      <c r="U17" s="10">
        <v>40</v>
      </c>
      <c r="V17" s="10">
        <v>42</v>
      </c>
      <c r="W17" s="10">
        <v>46</v>
      </c>
      <c r="X17" s="10">
        <v>44</v>
      </c>
      <c r="Y17" s="10">
        <v>48</v>
      </c>
      <c r="Z17" s="10">
        <v>57</v>
      </c>
      <c r="AA17" s="10">
        <v>61</v>
      </c>
      <c r="AB17" s="10">
        <v>61</v>
      </c>
      <c r="AC17" s="10">
        <v>69</v>
      </c>
      <c r="AD17" s="10">
        <v>61</v>
      </c>
      <c r="AE17" s="10">
        <v>61</v>
      </c>
      <c r="AF17" s="3" t="s">
        <v>35</v>
      </c>
      <c r="AG17" s="10"/>
    </row>
    <row r="18" spans="1:33" ht="15">
      <c r="A18" s="3"/>
      <c r="AF18" s="3"/>
      <c r="AG18" s="10"/>
    </row>
    <row r="19" spans="1:33" ht="15">
      <c r="A19" s="3" t="s">
        <v>36</v>
      </c>
      <c r="B19" s="12">
        <f aca="true" t="shared" si="0" ref="B19:Q19">SUM(B10:B17)</f>
        <v>841</v>
      </c>
      <c r="C19" s="12">
        <f t="shared" si="0"/>
        <v>805</v>
      </c>
      <c r="D19" s="12">
        <f t="shared" si="0"/>
        <v>792</v>
      </c>
      <c r="E19" s="12">
        <f t="shared" si="0"/>
        <v>757</v>
      </c>
      <c r="F19" s="12">
        <f t="shared" si="0"/>
        <v>721</v>
      </c>
      <c r="G19" s="12">
        <f t="shared" si="0"/>
        <v>695</v>
      </c>
      <c r="H19" s="12">
        <f t="shared" si="0"/>
        <v>659</v>
      </c>
      <c r="I19" s="12">
        <f t="shared" si="0"/>
        <v>647</v>
      </c>
      <c r="J19" s="12">
        <f t="shared" si="0"/>
        <v>690</v>
      </c>
      <c r="K19" s="12">
        <f t="shared" si="0"/>
        <v>688</v>
      </c>
      <c r="L19" s="12">
        <f t="shared" si="0"/>
        <v>709</v>
      </c>
      <c r="M19" s="12">
        <f t="shared" si="0"/>
        <v>753</v>
      </c>
      <c r="N19" s="12">
        <f t="shared" si="0"/>
        <v>821</v>
      </c>
      <c r="O19" s="12">
        <f t="shared" si="0"/>
        <v>867</v>
      </c>
      <c r="P19" s="12">
        <f t="shared" si="0"/>
        <v>932</v>
      </c>
      <c r="Q19" s="12">
        <f t="shared" si="0"/>
        <v>944</v>
      </c>
      <c r="R19" s="12">
        <v>977</v>
      </c>
      <c r="S19" s="12">
        <f aca="true" t="shared" si="1" ref="S19:AE19">SUM(S10:S17)</f>
        <v>1058</v>
      </c>
      <c r="T19" s="12">
        <f t="shared" si="1"/>
        <v>1095</v>
      </c>
      <c r="U19" s="12">
        <f t="shared" si="1"/>
        <v>1128</v>
      </c>
      <c r="V19" s="12">
        <f t="shared" si="1"/>
        <v>1157</v>
      </c>
      <c r="W19" s="12">
        <f t="shared" si="1"/>
        <v>1156</v>
      </c>
      <c r="X19" s="12">
        <f t="shared" si="1"/>
        <v>1173</v>
      </c>
      <c r="Y19" s="12">
        <f t="shared" si="1"/>
        <v>1187</v>
      </c>
      <c r="Z19" s="12">
        <f t="shared" si="1"/>
        <v>1215</v>
      </c>
      <c r="AA19" s="12">
        <f t="shared" si="1"/>
        <v>1192</v>
      </c>
      <c r="AB19" s="12">
        <f t="shared" si="1"/>
        <v>1158</v>
      </c>
      <c r="AC19" s="12">
        <f t="shared" si="1"/>
        <v>1184</v>
      </c>
      <c r="AD19" s="12">
        <f t="shared" si="1"/>
        <v>1140</v>
      </c>
      <c r="AE19" s="12">
        <f t="shared" si="1"/>
        <v>1109</v>
      </c>
      <c r="AF19" s="3" t="s">
        <v>36</v>
      </c>
      <c r="AG19" s="10"/>
    </row>
    <row r="20" spans="16:33" ht="13.5">
      <c r="P20" s="13"/>
      <c r="Q20" s="13"/>
      <c r="S20" s="14"/>
      <c r="T20" s="15"/>
      <c r="U20" s="16"/>
      <c r="Z20"/>
      <c r="AA20"/>
      <c r="AB20"/>
      <c r="AC20"/>
      <c r="AD20"/>
      <c r="AE20"/>
      <c r="AG20" s="10"/>
    </row>
    <row r="21" spans="1:32" ht="15">
      <c r="A21" s="3" t="s">
        <v>37</v>
      </c>
      <c r="F21" s="17">
        <f aca="true" t="shared" si="2" ref="F21:AE21">F19/E19-1</f>
        <v>-0.047556142668428</v>
      </c>
      <c r="G21" s="17">
        <f t="shared" si="2"/>
        <v>-0.03606102635228847</v>
      </c>
      <c r="H21" s="17">
        <f t="shared" si="2"/>
        <v>-0.05179856115107917</v>
      </c>
      <c r="I21" s="17">
        <f t="shared" si="2"/>
        <v>-0.018209408194233667</v>
      </c>
      <c r="J21" s="17">
        <f t="shared" si="2"/>
        <v>0.06646058732612059</v>
      </c>
      <c r="K21" s="17">
        <f t="shared" si="2"/>
        <v>-0.0028985507246376274</v>
      </c>
      <c r="L21" s="17">
        <f t="shared" si="2"/>
        <v>0.03052325581395343</v>
      </c>
      <c r="M21" s="17">
        <f t="shared" si="2"/>
        <v>0.06205923836389271</v>
      </c>
      <c r="N21" s="17">
        <f t="shared" si="2"/>
        <v>0.09030544488711811</v>
      </c>
      <c r="O21" s="17">
        <f t="shared" si="2"/>
        <v>0.05602923264311821</v>
      </c>
      <c r="P21" s="17">
        <f t="shared" si="2"/>
        <v>0.07497116493656275</v>
      </c>
      <c r="Q21" s="17">
        <f t="shared" si="2"/>
        <v>0.012875536480686733</v>
      </c>
      <c r="R21" s="17">
        <f t="shared" si="2"/>
        <v>0.03495762711864403</v>
      </c>
      <c r="S21" s="17">
        <f t="shared" si="2"/>
        <v>0.08290685772773787</v>
      </c>
      <c r="T21" s="17">
        <f t="shared" si="2"/>
        <v>0.03497164461247637</v>
      </c>
      <c r="U21" s="17">
        <f t="shared" si="2"/>
        <v>0.03013698630136985</v>
      </c>
      <c r="V21" s="17">
        <f t="shared" si="2"/>
        <v>0.025709219858156107</v>
      </c>
      <c r="W21" s="17">
        <f t="shared" si="2"/>
        <v>-0.0008643042350907626</v>
      </c>
      <c r="X21" s="17">
        <f t="shared" si="2"/>
        <v>0.014705882352941124</v>
      </c>
      <c r="Y21" s="17">
        <f t="shared" si="2"/>
        <v>0.011935208866155067</v>
      </c>
      <c r="Z21" s="17">
        <f t="shared" si="2"/>
        <v>0.023588879528222417</v>
      </c>
      <c r="AA21" s="17">
        <f t="shared" si="2"/>
        <v>-0.018930041152263377</v>
      </c>
      <c r="AB21" s="17">
        <f t="shared" si="2"/>
        <v>-0.028523489932885893</v>
      </c>
      <c r="AC21" s="17">
        <f t="shared" si="2"/>
        <v>0.022452504317789224</v>
      </c>
      <c r="AD21" s="17">
        <f t="shared" si="2"/>
        <v>-0.03716216216216217</v>
      </c>
      <c r="AE21" s="17">
        <f t="shared" si="2"/>
        <v>-0.027192982456140324</v>
      </c>
      <c r="AF21" s="3" t="s">
        <v>37</v>
      </c>
    </row>
    <row r="22" spans="16:28" ht="15">
      <c r="P22" s="13"/>
      <c r="Q22" s="13"/>
      <c r="S22" s="14"/>
      <c r="AB22" s="17"/>
    </row>
    <row r="23" spans="1:32" ht="15">
      <c r="A23" s="3" t="s">
        <v>54</v>
      </c>
      <c r="N23" s="4"/>
      <c r="O23" s="5" t="s">
        <v>38</v>
      </c>
      <c r="P23" s="6"/>
      <c r="S23" s="14"/>
      <c r="AB23" s="17"/>
      <c r="AF23" s="3" t="s">
        <v>54</v>
      </c>
    </row>
    <row r="24" spans="1:32" ht="15">
      <c r="A24" s="3" t="s">
        <v>55</v>
      </c>
      <c r="P24" s="13"/>
      <c r="Q24" s="13"/>
      <c r="S24" s="14"/>
      <c r="T24" s="15"/>
      <c r="U24" s="16"/>
      <c r="AF24" s="3" t="s">
        <v>55</v>
      </c>
    </row>
    <row r="25" spans="1:32" ht="15">
      <c r="A25" s="3">
        <v>6</v>
      </c>
      <c r="B25" s="10">
        <v>5</v>
      </c>
      <c r="C25" s="10">
        <v>5</v>
      </c>
      <c r="D25" s="10">
        <v>5</v>
      </c>
      <c r="E25" s="10">
        <v>5</v>
      </c>
      <c r="F25" s="10">
        <v>4</v>
      </c>
      <c r="G25" s="10">
        <v>5</v>
      </c>
      <c r="H25" s="10">
        <v>4</v>
      </c>
      <c r="I25" s="10">
        <v>4</v>
      </c>
      <c r="J25" s="10">
        <v>4</v>
      </c>
      <c r="K25" s="10">
        <v>4</v>
      </c>
      <c r="L25" s="10">
        <v>4</v>
      </c>
      <c r="M25" s="10">
        <v>4</v>
      </c>
      <c r="N25" s="10">
        <v>4</v>
      </c>
      <c r="O25" s="10">
        <v>5</v>
      </c>
      <c r="P25" s="10">
        <v>5</v>
      </c>
      <c r="Q25" s="10">
        <v>5</v>
      </c>
      <c r="R25" s="10" t="s">
        <v>39</v>
      </c>
      <c r="S25" s="10">
        <v>5</v>
      </c>
      <c r="T25" s="10" t="s">
        <v>39</v>
      </c>
      <c r="U25" s="10">
        <v>6</v>
      </c>
      <c r="V25" s="10">
        <v>6</v>
      </c>
      <c r="W25" s="10">
        <v>6</v>
      </c>
      <c r="X25" s="10">
        <v>7</v>
      </c>
      <c r="Y25" s="10" t="s">
        <v>39</v>
      </c>
      <c r="Z25" s="10" t="s">
        <v>39</v>
      </c>
      <c r="AA25" s="10">
        <v>8</v>
      </c>
      <c r="AB25" s="10">
        <v>7</v>
      </c>
      <c r="AC25" s="10">
        <v>7</v>
      </c>
      <c r="AD25" s="10">
        <v>8</v>
      </c>
      <c r="AE25" s="10">
        <v>7</v>
      </c>
      <c r="AF25" s="3">
        <v>6</v>
      </c>
    </row>
    <row r="26" spans="1:32" ht="15">
      <c r="A26" s="3">
        <v>5</v>
      </c>
      <c r="B26" s="10">
        <v>5</v>
      </c>
      <c r="C26" s="10">
        <v>5</v>
      </c>
      <c r="D26" s="10">
        <v>5</v>
      </c>
      <c r="E26" s="10">
        <v>4</v>
      </c>
      <c r="F26" s="10">
        <v>5</v>
      </c>
      <c r="G26" s="10">
        <v>4</v>
      </c>
      <c r="H26" s="10">
        <v>4</v>
      </c>
      <c r="I26" s="10">
        <v>4</v>
      </c>
      <c r="J26" s="10">
        <v>4</v>
      </c>
      <c r="K26" s="10">
        <v>4</v>
      </c>
      <c r="L26" s="10">
        <v>4</v>
      </c>
      <c r="M26" s="10">
        <v>4</v>
      </c>
      <c r="N26" s="10">
        <v>4</v>
      </c>
      <c r="O26" s="10">
        <v>5</v>
      </c>
      <c r="P26" s="10">
        <v>5</v>
      </c>
      <c r="Q26" s="10">
        <v>4</v>
      </c>
      <c r="R26" s="10" t="s">
        <v>39</v>
      </c>
      <c r="S26" s="10">
        <v>6</v>
      </c>
      <c r="T26" s="10" t="s">
        <v>39</v>
      </c>
      <c r="U26" s="10">
        <v>6</v>
      </c>
      <c r="V26" s="10">
        <v>6</v>
      </c>
      <c r="W26" s="10">
        <v>7</v>
      </c>
      <c r="X26" s="10">
        <v>6</v>
      </c>
      <c r="Y26" s="10" t="s">
        <v>39</v>
      </c>
      <c r="Z26" s="10" t="s">
        <v>39</v>
      </c>
      <c r="AA26" s="10">
        <v>7</v>
      </c>
      <c r="AB26" s="10">
        <v>8</v>
      </c>
      <c r="AC26" s="10">
        <v>8</v>
      </c>
      <c r="AD26" s="10">
        <v>7</v>
      </c>
      <c r="AE26" s="10">
        <v>7</v>
      </c>
      <c r="AF26" s="3">
        <v>5</v>
      </c>
    </row>
    <row r="27" spans="1:32" ht="15">
      <c r="A27" s="3">
        <v>4</v>
      </c>
      <c r="B27" s="10">
        <v>5</v>
      </c>
      <c r="C27" s="10">
        <v>5</v>
      </c>
      <c r="D27" s="10">
        <v>5</v>
      </c>
      <c r="E27" s="10">
        <v>5</v>
      </c>
      <c r="F27" s="10">
        <v>4</v>
      </c>
      <c r="G27" s="10">
        <v>4</v>
      </c>
      <c r="H27" s="10">
        <v>4</v>
      </c>
      <c r="I27" s="10">
        <v>4</v>
      </c>
      <c r="J27" s="10">
        <v>4</v>
      </c>
      <c r="K27" s="10">
        <v>4</v>
      </c>
      <c r="L27" s="10">
        <v>4</v>
      </c>
      <c r="M27" s="10">
        <v>4</v>
      </c>
      <c r="N27" s="10">
        <v>5</v>
      </c>
      <c r="O27" s="10">
        <v>5</v>
      </c>
      <c r="P27" s="10">
        <v>5</v>
      </c>
      <c r="Q27" s="10">
        <v>5</v>
      </c>
      <c r="R27" s="10" t="s">
        <v>39</v>
      </c>
      <c r="S27" s="10">
        <v>6</v>
      </c>
      <c r="T27" s="10" t="s">
        <v>39</v>
      </c>
      <c r="U27" s="10">
        <v>6</v>
      </c>
      <c r="V27" s="10">
        <v>7</v>
      </c>
      <c r="W27" s="10">
        <v>6</v>
      </c>
      <c r="X27" s="10">
        <v>7</v>
      </c>
      <c r="Y27" s="10" t="s">
        <v>39</v>
      </c>
      <c r="Z27" s="10" t="s">
        <v>39</v>
      </c>
      <c r="AA27" s="10">
        <v>8</v>
      </c>
      <c r="AB27" s="10">
        <v>8</v>
      </c>
      <c r="AC27" s="10">
        <v>7</v>
      </c>
      <c r="AD27" s="10">
        <v>7</v>
      </c>
      <c r="AE27" s="10">
        <v>7</v>
      </c>
      <c r="AF27" s="3">
        <v>4</v>
      </c>
    </row>
    <row r="28" spans="1:32" ht="15">
      <c r="A28" s="3">
        <v>3</v>
      </c>
      <c r="B28" s="10">
        <v>5</v>
      </c>
      <c r="C28" s="10">
        <v>5</v>
      </c>
      <c r="D28" s="10">
        <v>5</v>
      </c>
      <c r="E28" s="10">
        <v>5</v>
      </c>
      <c r="F28" s="10">
        <v>4</v>
      </c>
      <c r="G28" s="10">
        <v>5</v>
      </c>
      <c r="H28" s="10">
        <v>4</v>
      </c>
      <c r="I28" s="10">
        <v>4</v>
      </c>
      <c r="J28" s="10">
        <v>4</v>
      </c>
      <c r="K28" s="10">
        <v>4</v>
      </c>
      <c r="L28" s="11">
        <v>4</v>
      </c>
      <c r="M28" s="11">
        <v>5</v>
      </c>
      <c r="N28" s="11">
        <v>5</v>
      </c>
      <c r="O28" s="11">
        <v>5</v>
      </c>
      <c r="P28" s="11">
        <v>6</v>
      </c>
      <c r="Q28" s="11">
        <v>6</v>
      </c>
      <c r="R28" s="10" t="s">
        <v>39</v>
      </c>
      <c r="S28" s="11">
        <v>6</v>
      </c>
      <c r="T28" s="10" t="s">
        <v>39</v>
      </c>
      <c r="U28" s="11">
        <v>7</v>
      </c>
      <c r="V28" s="11">
        <v>6</v>
      </c>
      <c r="W28" s="10">
        <v>7</v>
      </c>
      <c r="X28" s="11">
        <v>8</v>
      </c>
      <c r="Y28" s="10" t="s">
        <v>39</v>
      </c>
      <c r="Z28" s="10" t="s">
        <v>39</v>
      </c>
      <c r="AA28" s="11">
        <v>8</v>
      </c>
      <c r="AB28" s="11">
        <v>8</v>
      </c>
      <c r="AC28" s="11">
        <v>7</v>
      </c>
      <c r="AD28" s="11">
        <v>7</v>
      </c>
      <c r="AE28" s="11">
        <v>7</v>
      </c>
      <c r="AF28" s="3">
        <v>3</v>
      </c>
    </row>
    <row r="29" spans="1:32" ht="15">
      <c r="A29" s="3">
        <v>2</v>
      </c>
      <c r="B29" s="10">
        <v>5</v>
      </c>
      <c r="C29" s="10">
        <v>5</v>
      </c>
      <c r="D29" s="10">
        <v>5</v>
      </c>
      <c r="E29" s="10">
        <v>4</v>
      </c>
      <c r="F29" s="10">
        <v>5</v>
      </c>
      <c r="G29" s="10">
        <v>4</v>
      </c>
      <c r="H29" s="10">
        <v>4</v>
      </c>
      <c r="I29" s="10">
        <v>4</v>
      </c>
      <c r="J29" s="10">
        <v>4</v>
      </c>
      <c r="K29" s="10">
        <v>4</v>
      </c>
      <c r="L29" s="10">
        <v>5</v>
      </c>
      <c r="M29" s="10">
        <v>5</v>
      </c>
      <c r="N29" s="10">
        <v>5</v>
      </c>
      <c r="O29" s="10">
        <v>6</v>
      </c>
      <c r="P29" s="10">
        <v>7</v>
      </c>
      <c r="Q29" s="10">
        <v>6</v>
      </c>
      <c r="R29" s="10" t="s">
        <v>39</v>
      </c>
      <c r="S29" s="10">
        <v>6</v>
      </c>
      <c r="T29" s="10" t="s">
        <v>39</v>
      </c>
      <c r="U29" s="10">
        <v>7</v>
      </c>
      <c r="V29" s="10">
        <v>8</v>
      </c>
      <c r="W29" s="10">
        <v>8</v>
      </c>
      <c r="X29" s="10">
        <v>8</v>
      </c>
      <c r="Y29" s="10" t="s">
        <v>39</v>
      </c>
      <c r="Z29" s="10" t="s">
        <v>39</v>
      </c>
      <c r="AA29" s="10">
        <v>9</v>
      </c>
      <c r="AB29" s="10">
        <v>8</v>
      </c>
      <c r="AC29" s="10">
        <v>8</v>
      </c>
      <c r="AD29" s="10">
        <v>7</v>
      </c>
      <c r="AE29" s="10">
        <v>7</v>
      </c>
      <c r="AF29" s="3">
        <v>2</v>
      </c>
    </row>
    <row r="30" spans="1:32" ht="15">
      <c r="A30" s="3">
        <v>1</v>
      </c>
      <c r="B30" s="10">
        <v>5</v>
      </c>
      <c r="C30" s="10">
        <v>5</v>
      </c>
      <c r="D30" s="10">
        <v>5</v>
      </c>
      <c r="E30" s="10">
        <v>5</v>
      </c>
      <c r="F30" s="10">
        <v>4</v>
      </c>
      <c r="G30" s="10">
        <v>4</v>
      </c>
      <c r="H30" s="10">
        <v>4</v>
      </c>
      <c r="I30" s="10">
        <v>4</v>
      </c>
      <c r="J30" s="10">
        <v>4</v>
      </c>
      <c r="K30" s="10">
        <v>5</v>
      </c>
      <c r="L30" s="10">
        <v>5</v>
      </c>
      <c r="M30" s="10">
        <v>5</v>
      </c>
      <c r="N30" s="10">
        <v>5</v>
      </c>
      <c r="O30" s="10">
        <v>7</v>
      </c>
      <c r="P30" s="10">
        <v>6</v>
      </c>
      <c r="Q30" s="10">
        <v>7</v>
      </c>
      <c r="R30" s="10" t="s">
        <v>39</v>
      </c>
      <c r="S30" s="10">
        <v>7</v>
      </c>
      <c r="T30" s="10" t="s">
        <v>39</v>
      </c>
      <c r="U30" s="10">
        <v>8</v>
      </c>
      <c r="V30" s="10">
        <v>8</v>
      </c>
      <c r="W30" s="10">
        <v>8</v>
      </c>
      <c r="X30" s="10">
        <v>8</v>
      </c>
      <c r="Y30" s="10" t="s">
        <v>39</v>
      </c>
      <c r="Z30" s="10" t="s">
        <v>39</v>
      </c>
      <c r="AA30" s="10">
        <v>9</v>
      </c>
      <c r="AB30" s="10">
        <v>8</v>
      </c>
      <c r="AC30" s="10">
        <v>8</v>
      </c>
      <c r="AD30" s="10">
        <v>9</v>
      </c>
      <c r="AE30" s="10">
        <v>9</v>
      </c>
      <c r="AF30" s="3">
        <v>1</v>
      </c>
    </row>
    <row r="31" spans="1:32" ht="15">
      <c r="A31" s="2" t="s">
        <v>34</v>
      </c>
      <c r="B31" s="10">
        <v>6</v>
      </c>
      <c r="C31" s="10">
        <v>6</v>
      </c>
      <c r="D31" s="10">
        <v>6</v>
      </c>
      <c r="E31" s="10">
        <v>6</v>
      </c>
      <c r="F31" s="10">
        <v>5</v>
      </c>
      <c r="G31" s="10">
        <v>4</v>
      </c>
      <c r="H31" s="10">
        <v>4</v>
      </c>
      <c r="I31" s="10">
        <v>4</v>
      </c>
      <c r="J31" s="10">
        <v>5</v>
      </c>
      <c r="K31" s="10">
        <v>5</v>
      </c>
      <c r="L31" s="10">
        <v>5</v>
      </c>
      <c r="M31" s="10">
        <v>5</v>
      </c>
      <c r="N31" s="10">
        <v>7</v>
      </c>
      <c r="O31" s="10">
        <v>6</v>
      </c>
      <c r="P31" s="10">
        <v>7</v>
      </c>
      <c r="Q31" s="10">
        <v>7</v>
      </c>
      <c r="R31" s="10" t="s">
        <v>39</v>
      </c>
      <c r="S31" s="10">
        <v>7</v>
      </c>
      <c r="T31" s="10" t="s">
        <v>39</v>
      </c>
      <c r="U31" s="10">
        <v>8</v>
      </c>
      <c r="V31" s="10">
        <v>8</v>
      </c>
      <c r="W31" s="10">
        <v>8</v>
      </c>
      <c r="X31" s="10">
        <v>8</v>
      </c>
      <c r="Y31" s="10" t="s">
        <v>39</v>
      </c>
      <c r="Z31" s="10" t="s">
        <v>39</v>
      </c>
      <c r="AA31" s="10">
        <v>8</v>
      </c>
      <c r="AB31" s="10">
        <v>8</v>
      </c>
      <c r="AC31" s="10">
        <v>9</v>
      </c>
      <c r="AD31" s="10">
        <v>8</v>
      </c>
      <c r="AE31" s="10">
        <v>7</v>
      </c>
      <c r="AF31" s="2" t="s">
        <v>34</v>
      </c>
    </row>
    <row r="32" spans="1:32" ht="15">
      <c r="A32" s="3" t="s">
        <v>35</v>
      </c>
      <c r="N32" s="10">
        <v>1</v>
      </c>
      <c r="O32" s="10">
        <v>1</v>
      </c>
      <c r="R32" s="10" t="s">
        <v>39</v>
      </c>
      <c r="S32" s="10">
        <v>3</v>
      </c>
      <c r="T32" s="10" t="s">
        <v>39</v>
      </c>
      <c r="U32" s="10">
        <v>4</v>
      </c>
      <c r="V32" s="10">
        <v>4</v>
      </c>
      <c r="W32" s="10">
        <v>4</v>
      </c>
      <c r="X32" s="10">
        <v>4</v>
      </c>
      <c r="Y32" s="10" t="s">
        <v>39</v>
      </c>
      <c r="Z32" s="10" t="s">
        <v>39</v>
      </c>
      <c r="AA32" s="10">
        <v>5</v>
      </c>
      <c r="AB32" s="10">
        <v>5</v>
      </c>
      <c r="AC32" s="10">
        <v>5</v>
      </c>
      <c r="AD32" s="10">
        <v>6</v>
      </c>
      <c r="AE32" s="10">
        <v>4</v>
      </c>
      <c r="AF32" s="3" t="s">
        <v>35</v>
      </c>
    </row>
    <row r="34" spans="2:31" ht="15">
      <c r="B34" s="18">
        <f aca="true" t="shared" si="3" ref="B34:Q34">SUM(B25:B30)+ROUND(B31/2,0)</f>
        <v>33</v>
      </c>
      <c r="C34" s="18">
        <f t="shared" si="3"/>
        <v>33</v>
      </c>
      <c r="D34" s="18">
        <f t="shared" si="3"/>
        <v>33</v>
      </c>
      <c r="E34" s="18">
        <f t="shared" si="3"/>
        <v>31</v>
      </c>
      <c r="F34" s="18">
        <f t="shared" si="3"/>
        <v>29</v>
      </c>
      <c r="G34" s="18">
        <f t="shared" si="3"/>
        <v>28</v>
      </c>
      <c r="H34" s="18">
        <f t="shared" si="3"/>
        <v>26</v>
      </c>
      <c r="I34" s="18">
        <f t="shared" si="3"/>
        <v>26</v>
      </c>
      <c r="J34" s="18">
        <f t="shared" si="3"/>
        <v>27</v>
      </c>
      <c r="K34" s="18">
        <f t="shared" si="3"/>
        <v>28</v>
      </c>
      <c r="L34" s="18">
        <f t="shared" si="3"/>
        <v>29</v>
      </c>
      <c r="M34" s="18">
        <f t="shared" si="3"/>
        <v>30</v>
      </c>
      <c r="N34" s="18">
        <f t="shared" si="3"/>
        <v>32</v>
      </c>
      <c r="O34" s="18">
        <f t="shared" si="3"/>
        <v>36</v>
      </c>
      <c r="P34" s="18">
        <f t="shared" si="3"/>
        <v>38</v>
      </c>
      <c r="Q34" s="18">
        <f t="shared" si="3"/>
        <v>37</v>
      </c>
      <c r="R34" s="18" t="s">
        <v>39</v>
      </c>
      <c r="S34" s="18">
        <f>SUM(S25:S30)+ROUND((S31+S32)/2,0)</f>
        <v>41</v>
      </c>
      <c r="T34" s="18" t="s">
        <v>39</v>
      </c>
      <c r="U34" s="18">
        <f>SUM(U25:U30)+ROUND((U31+U32)/2,0)</f>
        <v>46</v>
      </c>
      <c r="V34" s="18">
        <f>SUM(V25:V30)+ROUND((V31+V32)/2,0)</f>
        <v>47</v>
      </c>
      <c r="W34" s="18">
        <f>SUM(W25:W30)+ROUND((W31+W32)/2,0)</f>
        <v>48</v>
      </c>
      <c r="X34" s="18">
        <f>SUM(X25:X30)+ROUND((X31+X32)/2,0)</f>
        <v>50</v>
      </c>
      <c r="Y34" s="18" t="s">
        <v>39</v>
      </c>
      <c r="Z34" s="18" t="s">
        <v>39</v>
      </c>
      <c r="AA34" s="18">
        <f>SUM(AA25:AA30)+ROUND((AA31+AA32)/2,0)</f>
        <v>56</v>
      </c>
      <c r="AB34" s="18">
        <f>SUM(AB25:AB30)+ROUND((AB31+AB32)/2,0)</f>
        <v>54</v>
      </c>
      <c r="AC34" s="18">
        <f>SUM(AC25:AC30)+ROUND((AC31+AC32)/2,0)</f>
        <v>52</v>
      </c>
      <c r="AD34" s="18">
        <f>SUM(AD25:AD30)+ROUND((AD31+AD32)/2,0)</f>
        <v>52</v>
      </c>
      <c r="AE34" s="18">
        <f>SUM(AE25:AE30)+ROUND((AE31+AE32)/2,0)</f>
        <v>50</v>
      </c>
    </row>
    <row r="36" spans="1:32" ht="15">
      <c r="A36" s="3" t="s">
        <v>52</v>
      </c>
      <c r="N36" s="4"/>
      <c r="O36" s="5" t="s">
        <v>40</v>
      </c>
      <c r="P36" s="6"/>
      <c r="S36" s="14"/>
      <c r="AB36" s="17"/>
      <c r="AF36" s="3" t="s">
        <v>52</v>
      </c>
    </row>
    <row r="37" spans="1:32" ht="15">
      <c r="A37" s="3" t="s">
        <v>53</v>
      </c>
      <c r="P37" s="13"/>
      <c r="Q37" s="13"/>
      <c r="S37" s="14"/>
      <c r="T37" s="15"/>
      <c r="U37" s="16"/>
      <c r="AF37" s="3" t="s">
        <v>53</v>
      </c>
    </row>
    <row r="38" spans="1:32" ht="15">
      <c r="A38" s="3">
        <v>6</v>
      </c>
      <c r="B38" s="19">
        <f aca="true" t="shared" si="4" ref="B38:Q38">B10/B25</f>
        <v>26.6</v>
      </c>
      <c r="C38" s="19">
        <f t="shared" si="4"/>
        <v>23.8</v>
      </c>
      <c r="D38" s="19">
        <f t="shared" si="4"/>
        <v>24</v>
      </c>
      <c r="E38" s="19">
        <f t="shared" si="4"/>
        <v>24.4</v>
      </c>
      <c r="F38" s="19">
        <f t="shared" si="4"/>
        <v>26.75</v>
      </c>
      <c r="G38" s="19">
        <f t="shared" si="4"/>
        <v>24.4</v>
      </c>
      <c r="H38" s="19">
        <f t="shared" si="4"/>
        <v>28.5</v>
      </c>
      <c r="I38" s="19">
        <f t="shared" si="4"/>
        <v>23.5</v>
      </c>
      <c r="J38" s="19">
        <f t="shared" si="4"/>
        <v>28</v>
      </c>
      <c r="K38" s="19">
        <f t="shared" si="4"/>
        <v>23.5</v>
      </c>
      <c r="L38" s="19">
        <f t="shared" si="4"/>
        <v>26</v>
      </c>
      <c r="M38" s="19">
        <f t="shared" si="4"/>
        <v>24.5</v>
      </c>
      <c r="N38" s="19">
        <f t="shared" si="4"/>
        <v>24.5</v>
      </c>
      <c r="O38" s="19">
        <f t="shared" si="4"/>
        <v>21.4</v>
      </c>
      <c r="P38" s="19">
        <f t="shared" si="4"/>
        <v>23.6</v>
      </c>
      <c r="Q38" s="19">
        <f t="shared" si="4"/>
        <v>22.8</v>
      </c>
      <c r="S38" s="19">
        <f aca="true" t="shared" si="5" ref="S38:S45">S10/S25</f>
        <v>25.4</v>
      </c>
      <c r="T38" s="10" t="s">
        <v>39</v>
      </c>
      <c r="U38" s="19">
        <f aca="true" t="shared" si="6" ref="U38:X45">U10/U25</f>
        <v>21.333333333333332</v>
      </c>
      <c r="V38" s="19">
        <f t="shared" si="6"/>
        <v>24.166666666666668</v>
      </c>
      <c r="W38" s="19">
        <f t="shared" si="6"/>
        <v>24.833333333333332</v>
      </c>
      <c r="X38" s="19">
        <f t="shared" si="6"/>
        <v>22.428571428571427</v>
      </c>
      <c r="Y38" s="10" t="s">
        <v>39</v>
      </c>
      <c r="Z38" s="10" t="s">
        <v>39</v>
      </c>
      <c r="AA38" s="19">
        <f aca="true" t="shared" si="7" ref="AA38:AE45">AA10/AA25</f>
        <v>21.5</v>
      </c>
      <c r="AB38" s="19">
        <f t="shared" si="7"/>
        <v>21</v>
      </c>
      <c r="AC38" s="19">
        <f t="shared" si="7"/>
        <v>22.571428571428573</v>
      </c>
      <c r="AD38" s="19">
        <f t="shared" si="7"/>
        <v>18.625</v>
      </c>
      <c r="AE38" s="19">
        <f t="shared" si="7"/>
        <v>21.428571428571427</v>
      </c>
      <c r="AF38" s="3">
        <v>6</v>
      </c>
    </row>
    <row r="39" spans="1:32" ht="15">
      <c r="A39" s="3">
        <v>5</v>
      </c>
      <c r="B39" s="19">
        <f aca="true" t="shared" si="8" ref="B39:Q39">B11/B26</f>
        <v>24.6</v>
      </c>
      <c r="C39" s="19">
        <f t="shared" si="8"/>
        <v>25</v>
      </c>
      <c r="D39" s="19">
        <f t="shared" si="8"/>
        <v>24.4</v>
      </c>
      <c r="E39" s="19">
        <f t="shared" si="8"/>
        <v>26.75</v>
      </c>
      <c r="F39" s="19">
        <f t="shared" si="8"/>
        <v>23.8</v>
      </c>
      <c r="G39" s="19">
        <f t="shared" si="8"/>
        <v>27.25</v>
      </c>
      <c r="H39" s="19">
        <f t="shared" si="8"/>
        <v>23.5</v>
      </c>
      <c r="I39" s="19">
        <f t="shared" si="8"/>
        <v>27</v>
      </c>
      <c r="J39" s="19">
        <f t="shared" si="8"/>
        <v>22.75</v>
      </c>
      <c r="K39" s="19">
        <f t="shared" si="8"/>
        <v>25.5</v>
      </c>
      <c r="L39" s="19">
        <f t="shared" si="8"/>
        <v>24.25</v>
      </c>
      <c r="M39" s="19">
        <f t="shared" si="8"/>
        <v>25.25</v>
      </c>
      <c r="N39" s="19">
        <f t="shared" si="8"/>
        <v>27</v>
      </c>
      <c r="O39" s="19">
        <f t="shared" si="8"/>
        <v>23</v>
      </c>
      <c r="P39" s="19">
        <f t="shared" si="8"/>
        <v>23.8</v>
      </c>
      <c r="Q39" s="19">
        <f t="shared" si="8"/>
        <v>25.5</v>
      </c>
      <c r="R39" s="9"/>
      <c r="S39" s="19">
        <f t="shared" si="5"/>
        <v>23.666666666666668</v>
      </c>
      <c r="T39" s="10" t="s">
        <v>39</v>
      </c>
      <c r="U39" s="19">
        <f t="shared" si="6"/>
        <v>24.5</v>
      </c>
      <c r="V39" s="19">
        <f t="shared" si="6"/>
        <v>24.833333333333332</v>
      </c>
      <c r="W39" s="19">
        <f t="shared" si="6"/>
        <v>22.571428571428573</v>
      </c>
      <c r="X39" s="19">
        <f t="shared" si="6"/>
        <v>23.333333333333332</v>
      </c>
      <c r="Y39" s="10" t="s">
        <v>39</v>
      </c>
      <c r="Z39" s="10" t="s">
        <v>39</v>
      </c>
      <c r="AA39" s="19">
        <f t="shared" si="7"/>
        <v>21.714285714285715</v>
      </c>
      <c r="AB39" s="19">
        <f t="shared" si="7"/>
        <v>19.375</v>
      </c>
      <c r="AC39" s="19">
        <f t="shared" si="7"/>
        <v>20.625</v>
      </c>
      <c r="AD39" s="19">
        <f t="shared" si="7"/>
        <v>21.857142857142858</v>
      </c>
      <c r="AE39" s="19">
        <f t="shared" si="7"/>
        <v>21.142857142857142</v>
      </c>
      <c r="AF39" s="3">
        <v>5</v>
      </c>
    </row>
    <row r="40" spans="1:32" ht="15">
      <c r="A40" s="3">
        <v>4</v>
      </c>
      <c r="B40" s="19">
        <f aca="true" t="shared" si="9" ref="B40:Q40">B12/B27</f>
        <v>25</v>
      </c>
      <c r="C40" s="19">
        <f t="shared" si="9"/>
        <v>23.2</v>
      </c>
      <c r="D40" s="19">
        <f t="shared" si="9"/>
        <v>23.6</v>
      </c>
      <c r="E40" s="19">
        <f t="shared" si="9"/>
        <v>24</v>
      </c>
      <c r="F40" s="19">
        <f t="shared" si="9"/>
        <v>28.25</v>
      </c>
      <c r="G40" s="19">
        <f t="shared" si="9"/>
        <v>23.5</v>
      </c>
      <c r="H40" s="19">
        <f t="shared" si="9"/>
        <v>27</v>
      </c>
      <c r="I40" s="19">
        <f t="shared" si="9"/>
        <v>22.75</v>
      </c>
      <c r="J40" s="19">
        <f t="shared" si="9"/>
        <v>25.5</v>
      </c>
      <c r="K40" s="19">
        <f t="shared" si="9"/>
        <v>23.25</v>
      </c>
      <c r="L40" s="19">
        <f t="shared" si="9"/>
        <v>25.75</v>
      </c>
      <c r="M40" s="19">
        <f t="shared" si="9"/>
        <v>24.5</v>
      </c>
      <c r="N40" s="19">
        <f t="shared" si="9"/>
        <v>22</v>
      </c>
      <c r="O40" s="19">
        <f t="shared" si="9"/>
        <v>23</v>
      </c>
      <c r="P40" s="19">
        <f t="shared" si="9"/>
        <v>21.4</v>
      </c>
      <c r="Q40" s="19">
        <f t="shared" si="9"/>
        <v>26</v>
      </c>
      <c r="R40" s="9"/>
      <c r="S40" s="19">
        <f t="shared" si="5"/>
        <v>23.666666666666668</v>
      </c>
      <c r="T40" s="10" t="s">
        <v>39</v>
      </c>
      <c r="U40" s="19">
        <f t="shared" si="6"/>
        <v>24</v>
      </c>
      <c r="V40" s="19">
        <f t="shared" si="6"/>
        <v>23.285714285714285</v>
      </c>
      <c r="W40" s="19">
        <f t="shared" si="6"/>
        <v>23.166666666666668</v>
      </c>
      <c r="X40" s="19">
        <f t="shared" si="6"/>
        <v>24.142857142857142</v>
      </c>
      <c r="Y40" s="10" t="s">
        <v>39</v>
      </c>
      <c r="Z40" s="10" t="s">
        <v>39</v>
      </c>
      <c r="AA40" s="19">
        <f t="shared" si="7"/>
        <v>20.25</v>
      </c>
      <c r="AB40" s="19">
        <f t="shared" si="7"/>
        <v>21.125</v>
      </c>
      <c r="AC40" s="19">
        <f t="shared" si="7"/>
        <v>22.571428571428573</v>
      </c>
      <c r="AD40" s="19">
        <f t="shared" si="7"/>
        <v>21.714285714285715</v>
      </c>
      <c r="AE40" s="19">
        <f t="shared" si="7"/>
        <v>21.571428571428573</v>
      </c>
      <c r="AF40" s="3">
        <v>4</v>
      </c>
    </row>
    <row r="41" spans="1:32" ht="15">
      <c r="A41" s="3">
        <v>3</v>
      </c>
      <c r="B41" s="19">
        <f aca="true" t="shared" si="10" ref="B41:Q41">B13/B28</f>
        <v>23.8</v>
      </c>
      <c r="C41" s="19">
        <f t="shared" si="10"/>
        <v>25</v>
      </c>
      <c r="D41" s="19">
        <f t="shared" si="10"/>
        <v>24.8</v>
      </c>
      <c r="E41" s="19">
        <f t="shared" si="10"/>
        <v>22.4</v>
      </c>
      <c r="F41" s="19">
        <f t="shared" si="10"/>
        <v>22.75</v>
      </c>
      <c r="G41" s="19">
        <f t="shared" si="10"/>
        <v>21.4</v>
      </c>
      <c r="H41" s="19">
        <f t="shared" si="10"/>
        <v>23.5</v>
      </c>
      <c r="I41" s="19">
        <f t="shared" si="10"/>
        <v>24.25</v>
      </c>
      <c r="J41" s="19">
        <f t="shared" si="10"/>
        <v>22</v>
      </c>
      <c r="K41" s="19">
        <f t="shared" si="10"/>
        <v>24.75</v>
      </c>
      <c r="L41" s="19">
        <f t="shared" si="10"/>
        <v>23.25</v>
      </c>
      <c r="M41" s="19">
        <f t="shared" si="10"/>
        <v>23</v>
      </c>
      <c r="N41" s="19">
        <f t="shared" si="10"/>
        <v>23</v>
      </c>
      <c r="O41" s="19">
        <f t="shared" si="10"/>
        <v>22.2</v>
      </c>
      <c r="P41" s="19">
        <f t="shared" si="10"/>
        <v>21.333333333333332</v>
      </c>
      <c r="Q41" s="19">
        <f t="shared" si="10"/>
        <v>24.333333333333332</v>
      </c>
      <c r="S41" s="19">
        <f t="shared" si="5"/>
        <v>25.5</v>
      </c>
      <c r="T41" s="10" t="s">
        <v>39</v>
      </c>
      <c r="U41" s="19">
        <f t="shared" si="6"/>
        <v>24.285714285714285</v>
      </c>
      <c r="V41" s="19">
        <f t="shared" si="6"/>
        <v>24.5</v>
      </c>
      <c r="W41" s="19">
        <f t="shared" si="6"/>
        <v>24.428571428571427</v>
      </c>
      <c r="X41" s="19">
        <f t="shared" si="6"/>
        <v>23</v>
      </c>
      <c r="Y41" s="10" t="s">
        <v>39</v>
      </c>
      <c r="Z41" s="10" t="s">
        <v>39</v>
      </c>
      <c r="AA41" s="19">
        <f t="shared" si="7"/>
        <v>20.875</v>
      </c>
      <c r="AB41" s="19">
        <f t="shared" si="7"/>
        <v>20.25</v>
      </c>
      <c r="AC41" s="19">
        <f t="shared" si="7"/>
        <v>22</v>
      </c>
      <c r="AD41" s="19">
        <f t="shared" si="7"/>
        <v>21.285714285714285</v>
      </c>
      <c r="AE41" s="19">
        <f t="shared" si="7"/>
        <v>19.428571428571427</v>
      </c>
      <c r="AF41" s="3">
        <v>3</v>
      </c>
    </row>
    <row r="42" spans="1:32" ht="15">
      <c r="A42" s="3">
        <v>2</v>
      </c>
      <c r="B42" s="19">
        <f aca="true" t="shared" si="11" ref="B42:Q42">B14/B29</f>
        <v>24.2</v>
      </c>
      <c r="C42" s="19">
        <f t="shared" si="11"/>
        <v>24</v>
      </c>
      <c r="D42" s="19">
        <f t="shared" si="11"/>
        <v>21</v>
      </c>
      <c r="E42" s="19">
        <f t="shared" si="11"/>
        <v>23</v>
      </c>
      <c r="F42" s="19">
        <f t="shared" si="11"/>
        <v>22</v>
      </c>
      <c r="G42" s="19">
        <f t="shared" si="11"/>
        <v>23.25</v>
      </c>
      <c r="H42" s="19">
        <f t="shared" si="11"/>
        <v>21</v>
      </c>
      <c r="I42" s="19">
        <f t="shared" si="11"/>
        <v>19.75</v>
      </c>
      <c r="J42" s="19">
        <f t="shared" si="11"/>
        <v>24</v>
      </c>
      <c r="K42" s="19">
        <f t="shared" si="11"/>
        <v>23.5</v>
      </c>
      <c r="L42" s="19">
        <f t="shared" si="11"/>
        <v>20.8</v>
      </c>
      <c r="M42" s="19">
        <f t="shared" si="11"/>
        <v>22.6</v>
      </c>
      <c r="N42" s="19">
        <f t="shared" si="11"/>
        <v>21.4</v>
      </c>
      <c r="O42" s="19">
        <f t="shared" si="11"/>
        <v>20.833333333333332</v>
      </c>
      <c r="P42" s="19">
        <f t="shared" si="11"/>
        <v>22.285714285714285</v>
      </c>
      <c r="Q42" s="19">
        <f t="shared" si="11"/>
        <v>23.166666666666668</v>
      </c>
      <c r="R42" s="14"/>
      <c r="S42" s="19">
        <f t="shared" si="5"/>
        <v>23.5</v>
      </c>
      <c r="T42" s="10" t="s">
        <v>39</v>
      </c>
      <c r="U42" s="19">
        <f t="shared" si="6"/>
        <v>20.714285714285715</v>
      </c>
      <c r="V42" s="19">
        <f t="shared" si="6"/>
        <v>21.625</v>
      </c>
      <c r="W42" s="19">
        <f t="shared" si="6"/>
        <v>23.125</v>
      </c>
      <c r="X42" s="19">
        <f t="shared" si="6"/>
        <v>19</v>
      </c>
      <c r="Y42" s="10" t="s">
        <v>39</v>
      </c>
      <c r="Z42" s="10" t="s">
        <v>39</v>
      </c>
      <c r="AA42" s="19">
        <f t="shared" si="7"/>
        <v>18.444444444444443</v>
      </c>
      <c r="AB42" s="19">
        <f t="shared" si="7"/>
        <v>20</v>
      </c>
      <c r="AC42" s="19">
        <f t="shared" si="7"/>
        <v>19</v>
      </c>
      <c r="AD42" s="19">
        <f t="shared" si="7"/>
        <v>20.142857142857142</v>
      </c>
      <c r="AE42" s="19">
        <f t="shared" si="7"/>
        <v>25.142857142857142</v>
      </c>
      <c r="AF42" s="3">
        <v>2</v>
      </c>
    </row>
    <row r="43" spans="1:32" ht="15">
      <c r="A43" s="3">
        <v>1</v>
      </c>
      <c r="B43" s="19">
        <f aca="true" t="shared" si="12" ref="B43:Q43">B15/B30</f>
        <v>23.8</v>
      </c>
      <c r="C43" s="19">
        <f t="shared" si="12"/>
        <v>20</v>
      </c>
      <c r="D43" s="19">
        <f t="shared" si="12"/>
        <v>19.2</v>
      </c>
      <c r="E43" s="19">
        <f t="shared" si="12"/>
        <v>21.6</v>
      </c>
      <c r="F43" s="19">
        <f t="shared" si="12"/>
        <v>23.5</v>
      </c>
      <c r="G43" s="19">
        <f t="shared" si="12"/>
        <v>21.75</v>
      </c>
      <c r="H43" s="19">
        <f t="shared" si="12"/>
        <v>19.75</v>
      </c>
      <c r="I43" s="19">
        <f t="shared" si="12"/>
        <v>24.25</v>
      </c>
      <c r="J43" s="19">
        <f t="shared" si="12"/>
        <v>23.75</v>
      </c>
      <c r="K43" s="19">
        <f t="shared" si="12"/>
        <v>20</v>
      </c>
      <c r="L43" s="19">
        <f t="shared" si="12"/>
        <v>21.6</v>
      </c>
      <c r="M43" s="19">
        <f t="shared" si="12"/>
        <v>21.8</v>
      </c>
      <c r="N43" s="19">
        <f t="shared" si="12"/>
        <v>25.4</v>
      </c>
      <c r="O43" s="19">
        <f t="shared" si="12"/>
        <v>21.857142857142858</v>
      </c>
      <c r="P43" s="19">
        <f t="shared" si="12"/>
        <v>23.333333333333332</v>
      </c>
      <c r="Q43" s="19">
        <f t="shared" si="12"/>
        <v>21.571428571428573</v>
      </c>
      <c r="R43" s="14"/>
      <c r="S43" s="19">
        <f t="shared" si="5"/>
        <v>25.285714285714285</v>
      </c>
      <c r="T43" s="10" t="s">
        <v>39</v>
      </c>
      <c r="U43" s="19">
        <f t="shared" si="6"/>
        <v>22.125</v>
      </c>
      <c r="V43" s="19">
        <f t="shared" si="6"/>
        <v>23.125</v>
      </c>
      <c r="W43" s="19">
        <f t="shared" si="6"/>
        <v>18.875</v>
      </c>
      <c r="X43" s="19">
        <f t="shared" si="6"/>
        <v>20.625</v>
      </c>
      <c r="Y43" s="10" t="s">
        <v>39</v>
      </c>
      <c r="Z43" s="10" t="s">
        <v>39</v>
      </c>
      <c r="AA43" s="19">
        <f t="shared" si="7"/>
        <v>18.22222222222222</v>
      </c>
      <c r="AB43" s="19">
        <f t="shared" si="7"/>
        <v>18.875</v>
      </c>
      <c r="AC43" s="19">
        <f t="shared" si="7"/>
        <v>18</v>
      </c>
      <c r="AD43" s="19">
        <f t="shared" si="7"/>
        <v>20</v>
      </c>
      <c r="AE43" s="19">
        <f t="shared" si="7"/>
        <v>15.444444444444445</v>
      </c>
      <c r="AF43" s="3">
        <v>1</v>
      </c>
    </row>
    <row r="44" spans="1:32" ht="16.5">
      <c r="A44" s="3" t="s">
        <v>41</v>
      </c>
      <c r="B44" s="19">
        <f aca="true" t="shared" si="13" ref="B44:N44">B16/B31/2</f>
        <v>8.416666666666666</v>
      </c>
      <c r="C44" s="19">
        <f t="shared" si="13"/>
        <v>8.333333333333334</v>
      </c>
      <c r="D44" s="19">
        <f t="shared" si="13"/>
        <v>8.916666666666666</v>
      </c>
      <c r="E44" s="19">
        <f t="shared" si="13"/>
        <v>8</v>
      </c>
      <c r="F44" s="19">
        <f t="shared" si="13"/>
        <v>8.7</v>
      </c>
      <c r="G44" s="19">
        <f t="shared" si="13"/>
        <v>10.375</v>
      </c>
      <c r="H44" s="19">
        <f t="shared" si="13"/>
        <v>10.75</v>
      </c>
      <c r="I44" s="19">
        <f t="shared" si="13"/>
        <v>10.125</v>
      </c>
      <c r="J44" s="19">
        <f t="shared" si="13"/>
        <v>10.6</v>
      </c>
      <c r="K44" s="19">
        <f t="shared" si="13"/>
        <v>10.6</v>
      </c>
      <c r="L44" s="19">
        <f t="shared" si="13"/>
        <v>10</v>
      </c>
      <c r="M44" s="19">
        <f t="shared" si="13"/>
        <v>11.2</v>
      </c>
      <c r="N44" s="19">
        <f t="shared" si="13"/>
        <v>10.285714285714286</v>
      </c>
      <c r="O44" s="19">
        <f>O16/O31</f>
        <v>22</v>
      </c>
      <c r="P44" s="19">
        <f>P16/P31</f>
        <v>21.571428571428573</v>
      </c>
      <c r="Q44" s="19">
        <f>Q16/Q31</f>
        <v>20.142857142857142</v>
      </c>
      <c r="R44" s="14"/>
      <c r="S44" s="19">
        <f t="shared" si="5"/>
        <v>19.714285714285715</v>
      </c>
      <c r="T44" s="10" t="s">
        <v>39</v>
      </c>
      <c r="U44" s="19">
        <f t="shared" si="6"/>
        <v>22.125</v>
      </c>
      <c r="V44" s="19">
        <f t="shared" si="6"/>
        <v>19.125</v>
      </c>
      <c r="W44" s="19">
        <f t="shared" si="6"/>
        <v>19.625</v>
      </c>
      <c r="X44" s="19">
        <f t="shared" si="6"/>
        <v>20.25</v>
      </c>
      <c r="Y44" s="10" t="s">
        <v>39</v>
      </c>
      <c r="Z44" s="10" t="s">
        <v>39</v>
      </c>
      <c r="AA44" s="19">
        <f t="shared" si="7"/>
        <v>18.5</v>
      </c>
      <c r="AB44" s="19">
        <f t="shared" si="7"/>
        <v>19.125</v>
      </c>
      <c r="AC44" s="19">
        <f t="shared" si="7"/>
        <v>20.444444444444443</v>
      </c>
      <c r="AD44" s="19">
        <f t="shared" si="7"/>
        <v>19.375</v>
      </c>
      <c r="AE44" s="19">
        <f t="shared" si="7"/>
        <v>21.142857142857142</v>
      </c>
      <c r="AF44" s="3" t="s">
        <v>41</v>
      </c>
    </row>
    <row r="45" spans="1:32" ht="16.5">
      <c r="A45" s="3" t="s">
        <v>42</v>
      </c>
      <c r="B45"/>
      <c r="C45"/>
      <c r="D45"/>
      <c r="E45"/>
      <c r="F45"/>
      <c r="G45"/>
      <c r="H45"/>
      <c r="I45"/>
      <c r="J45"/>
      <c r="K45"/>
      <c r="L45"/>
      <c r="M45"/>
      <c r="N45" s="19">
        <f>N17/N32</f>
        <v>12</v>
      </c>
      <c r="O45" s="19">
        <f>O17/O32</f>
        <v>9</v>
      </c>
      <c r="P45"/>
      <c r="Q45"/>
      <c r="R45" s="14"/>
      <c r="S45" s="19">
        <f t="shared" si="5"/>
        <v>12.666666666666666</v>
      </c>
      <c r="T45" s="10" t="s">
        <v>39</v>
      </c>
      <c r="U45" s="19">
        <f t="shared" si="6"/>
        <v>10</v>
      </c>
      <c r="V45" s="19">
        <f t="shared" si="6"/>
        <v>10.5</v>
      </c>
      <c r="W45" s="19">
        <f t="shared" si="6"/>
        <v>11.5</v>
      </c>
      <c r="X45" s="19">
        <f t="shared" si="6"/>
        <v>11</v>
      </c>
      <c r="Y45" s="10" t="s">
        <v>39</v>
      </c>
      <c r="Z45" s="10" t="s">
        <v>39</v>
      </c>
      <c r="AA45" s="19">
        <f t="shared" si="7"/>
        <v>12.2</v>
      </c>
      <c r="AB45" s="19">
        <f t="shared" si="7"/>
        <v>12.2</v>
      </c>
      <c r="AC45" s="19">
        <f t="shared" si="7"/>
        <v>13.8</v>
      </c>
      <c r="AD45" s="19">
        <f t="shared" si="7"/>
        <v>10.166666666666666</v>
      </c>
      <c r="AE45" s="19">
        <f t="shared" si="7"/>
        <v>15.25</v>
      </c>
      <c r="AF45" s="3" t="s">
        <v>42</v>
      </c>
    </row>
    <row r="46" spans="1:32" ht="15">
      <c r="A46" s="3"/>
      <c r="B46"/>
      <c r="C46"/>
      <c r="D46"/>
      <c r="E46"/>
      <c r="F46"/>
      <c r="G46"/>
      <c r="H46"/>
      <c r="I46"/>
      <c r="J46"/>
      <c r="K46"/>
      <c r="L46"/>
      <c r="M46"/>
      <c r="N46" s="19"/>
      <c r="O46" s="19"/>
      <c r="P46"/>
      <c r="Q46"/>
      <c r="R46" s="14"/>
      <c r="S46" s="19"/>
      <c r="T46" s="10"/>
      <c r="U46" s="19"/>
      <c r="V46" s="19"/>
      <c r="W46" s="19"/>
      <c r="X46" s="19"/>
      <c r="Y46" s="10"/>
      <c r="Z46" s="10"/>
      <c r="AA46" s="19"/>
      <c r="AB46" s="19"/>
      <c r="AC46" s="19"/>
      <c r="AD46" s="19"/>
      <c r="AE46" s="19"/>
      <c r="AF46" s="3"/>
    </row>
    <row r="47" spans="1:32" ht="15">
      <c r="A47" s="3" t="s">
        <v>43</v>
      </c>
      <c r="R47" s="14"/>
      <c r="AF47" s="3" t="s">
        <v>43</v>
      </c>
    </row>
    <row r="48" spans="1:32" ht="16.5">
      <c r="A48" s="3" t="s">
        <v>44</v>
      </c>
      <c r="B48" s="20">
        <f aca="true" t="shared" si="14" ref="B48:Q48">SUM(B10:B15)/SUM(B25:B30)</f>
        <v>24.666666666666668</v>
      </c>
      <c r="C48" s="20">
        <f t="shared" si="14"/>
        <v>23.5</v>
      </c>
      <c r="D48" s="20">
        <f t="shared" si="14"/>
        <v>22.833333333333332</v>
      </c>
      <c r="E48" s="20">
        <f t="shared" si="14"/>
        <v>23.607142857142858</v>
      </c>
      <c r="F48" s="20">
        <f t="shared" si="14"/>
        <v>24.384615384615383</v>
      </c>
      <c r="G48" s="20">
        <f t="shared" si="14"/>
        <v>23.53846153846154</v>
      </c>
      <c r="H48" s="20">
        <f t="shared" si="14"/>
        <v>23.875</v>
      </c>
      <c r="I48" s="20">
        <f t="shared" si="14"/>
        <v>23.583333333333332</v>
      </c>
      <c r="J48" s="20">
        <f t="shared" si="14"/>
        <v>24.333333333333332</v>
      </c>
      <c r="K48" s="20">
        <f t="shared" si="14"/>
        <v>23.28</v>
      </c>
      <c r="L48" s="20">
        <f t="shared" si="14"/>
        <v>23.423076923076923</v>
      </c>
      <c r="M48" s="20">
        <f t="shared" si="14"/>
        <v>23.48148148148148</v>
      </c>
      <c r="N48" s="20">
        <f t="shared" si="14"/>
        <v>23.75</v>
      </c>
      <c r="O48" s="20">
        <f t="shared" si="14"/>
        <v>22</v>
      </c>
      <c r="P48" s="20">
        <f t="shared" si="14"/>
        <v>22.58823529411765</v>
      </c>
      <c r="Q48" s="20">
        <f t="shared" si="14"/>
        <v>23.696969696969695</v>
      </c>
      <c r="R48" s="14"/>
      <c r="S48" s="20">
        <f>SUM(S10:S15)/SUM(S25:S30)</f>
        <v>24.5</v>
      </c>
      <c r="T48" s="18" t="s">
        <v>39</v>
      </c>
      <c r="U48" s="20">
        <f>SUM(U10:U15)/SUM(U25:U30)</f>
        <v>22.775</v>
      </c>
      <c r="V48" s="20">
        <f>SUM(V10:V15)/SUM(V25:V30)</f>
        <v>23.463414634146343</v>
      </c>
      <c r="W48" s="20">
        <f>SUM(W10:W15)/SUM(W25:W30)</f>
        <v>22.69047619047619</v>
      </c>
      <c r="X48" s="20">
        <f>SUM(X10:X15)/SUM(X25:X30)</f>
        <v>21.977272727272727</v>
      </c>
      <c r="Y48" s="18" t="s">
        <v>39</v>
      </c>
      <c r="Z48" s="18" t="s">
        <v>39</v>
      </c>
      <c r="AA48" s="20">
        <f>SUM(AA10:AA15)/SUM(AA25:AA30)</f>
        <v>20.06122448979592</v>
      </c>
      <c r="AB48" s="20">
        <f>SUM(AB10:AB15)/SUM(AB25:AB30)</f>
        <v>20.085106382978722</v>
      </c>
      <c r="AC48" s="20">
        <f>SUM(AC10:AC15)/SUM(AC25:AC30)</f>
        <v>20.68888888888889</v>
      </c>
      <c r="AD48" s="20">
        <f>SUM(AD10:AD15)/SUM(AD25:AD30)</f>
        <v>20.533333333333335</v>
      </c>
      <c r="AE48" s="20">
        <f>SUM(AE10:AE15)/SUM(AE25:AE30)</f>
        <v>20.454545454545453</v>
      </c>
      <c r="AF48" s="3" t="s">
        <v>44</v>
      </c>
    </row>
    <row r="49" spans="1:23" ht="13.5">
      <c r="A49" s="16"/>
      <c r="G49" s="16"/>
      <c r="H49" s="14"/>
      <c r="J49" s="15"/>
      <c r="K49" s="14"/>
      <c r="M49" s="15"/>
      <c r="N49" s="13"/>
      <c r="P49" s="15"/>
      <c r="Q49" s="13"/>
      <c r="R49" s="14"/>
      <c r="T49" s="14"/>
      <c r="U49" s="15"/>
      <c r="V49" s="15"/>
      <c r="W49" s="15"/>
    </row>
    <row r="50" spans="1:27" ht="16.5">
      <c r="A50" s="21" t="s">
        <v>45</v>
      </c>
      <c r="C50" s="22" t="s">
        <v>46</v>
      </c>
      <c r="G50" s="16"/>
      <c r="H50" s="14"/>
      <c r="J50" s="15"/>
      <c r="K50" s="14"/>
      <c r="M50" s="15"/>
      <c r="N50" s="13"/>
      <c r="P50" s="15"/>
      <c r="Q50" s="13"/>
      <c r="R50" s="14"/>
      <c r="T50" s="14"/>
      <c r="U50" s="15"/>
      <c r="V50" s="15"/>
      <c r="W50" s="15"/>
      <c r="AA50" s="23" t="s">
        <v>47</v>
      </c>
    </row>
    <row r="51" spans="1:27" ht="15">
      <c r="A51" s="16"/>
      <c r="C51" s="23" t="s">
        <v>48</v>
      </c>
      <c r="G51" s="16"/>
      <c r="H51" s="14"/>
      <c r="J51" s="15"/>
      <c r="K51" s="14"/>
      <c r="M51" s="15"/>
      <c r="N51" s="13"/>
      <c r="P51" s="15"/>
      <c r="Q51" s="13"/>
      <c r="R51" s="14"/>
      <c r="T51" s="14"/>
      <c r="U51" s="15"/>
      <c r="V51" s="15"/>
      <c r="W51" s="15"/>
      <c r="AA51" s="3" t="s">
        <v>49</v>
      </c>
    </row>
    <row r="52" spans="1:23" ht="15">
      <c r="A52" s="16"/>
      <c r="C52" s="22" t="s">
        <v>50</v>
      </c>
      <c r="G52" s="16"/>
      <c r="H52" s="14"/>
      <c r="J52" s="15"/>
      <c r="K52" s="14"/>
      <c r="M52" s="15"/>
      <c r="N52" s="13"/>
      <c r="P52" s="15"/>
      <c r="Q52" s="13"/>
      <c r="R52" s="14"/>
      <c r="T52" s="14"/>
      <c r="U52" s="15"/>
      <c r="V52" s="15"/>
      <c r="W52" s="15"/>
    </row>
    <row r="53" spans="1:23" ht="15">
      <c r="A53" s="16"/>
      <c r="C53" s="22" t="s">
        <v>51</v>
      </c>
      <c r="G53" s="16"/>
      <c r="H53" s="14"/>
      <c r="J53" s="15"/>
      <c r="K53" s="14"/>
      <c r="M53" s="15"/>
      <c r="N53" s="13"/>
      <c r="P53" s="15"/>
      <c r="Q53" s="13"/>
      <c r="R53" s="14"/>
      <c r="T53" s="14"/>
      <c r="U53" s="15"/>
      <c r="V53" s="15"/>
      <c r="W53" s="15"/>
    </row>
    <row r="54" spans="1:23" ht="13.5">
      <c r="A54" s="16"/>
      <c r="G54" s="16"/>
      <c r="H54" s="14"/>
      <c r="J54" s="15"/>
      <c r="K54" s="14"/>
      <c r="M54" s="15"/>
      <c r="N54" s="13"/>
      <c r="P54" s="15"/>
      <c r="Q54" s="13"/>
      <c r="R54" s="14"/>
      <c r="T54" s="14"/>
      <c r="U54" s="15"/>
      <c r="V54" s="15"/>
      <c r="W54" s="15"/>
    </row>
    <row r="55" spans="1:23" ht="13.5">
      <c r="A55" s="16"/>
      <c r="G55" s="16"/>
      <c r="H55" s="14"/>
      <c r="J55" s="15"/>
      <c r="K55" s="14"/>
      <c r="M55" s="15"/>
      <c r="N55" s="13"/>
      <c r="P55" s="15"/>
      <c r="Q55" s="13"/>
      <c r="R55" s="14"/>
      <c r="T55" s="14"/>
      <c r="U55" s="15"/>
      <c r="V55" s="15"/>
      <c r="W55" s="15"/>
    </row>
    <row r="56" spans="1:23" ht="13.5">
      <c r="A56" s="16"/>
      <c r="G56" s="16"/>
      <c r="H56" s="14"/>
      <c r="J56" s="15"/>
      <c r="K56" s="14"/>
      <c r="M56" s="15"/>
      <c r="N56" s="13"/>
      <c r="P56" s="15"/>
      <c r="Q56" s="13"/>
      <c r="R56" s="14"/>
      <c r="T56" s="14"/>
      <c r="U56" s="15"/>
      <c r="V56" s="15"/>
      <c r="W56" s="15"/>
    </row>
    <row r="57" spans="10:23" ht="13.5">
      <c r="J57" s="15"/>
      <c r="M57" s="15"/>
      <c r="P57" s="15"/>
      <c r="R57" s="24"/>
      <c r="T57" s="14"/>
      <c r="U57" s="15"/>
      <c r="V57" s="15"/>
      <c r="W57" s="15"/>
    </row>
    <row r="58" spans="1:23" ht="13.5">
      <c r="A58" s="16"/>
      <c r="G58" s="16"/>
      <c r="H58" s="14"/>
      <c r="J58" s="15"/>
      <c r="K58" s="14"/>
      <c r="M58" s="15"/>
      <c r="N58" s="13"/>
      <c r="P58" s="15"/>
      <c r="Q58" s="13"/>
      <c r="R58" s="14"/>
      <c r="T58" s="14"/>
      <c r="U58" s="15"/>
      <c r="V58" s="15"/>
      <c r="W58" s="15"/>
    </row>
    <row r="59" spans="10:23" ht="13.5">
      <c r="J59" s="15"/>
      <c r="P59" s="15"/>
      <c r="R59" s="24"/>
      <c r="T59" s="14"/>
      <c r="U59" s="15"/>
      <c r="W59" s="15"/>
    </row>
    <row r="60" spans="1:23" ht="13.5">
      <c r="A60" s="16"/>
      <c r="G60" s="16"/>
      <c r="J60" s="15"/>
      <c r="M60" s="15"/>
      <c r="N60" s="13"/>
      <c r="P60" s="15"/>
      <c r="Q60" s="13"/>
      <c r="R60" s="14"/>
      <c r="U60" s="15"/>
      <c r="V60" s="15"/>
      <c r="W60" s="15"/>
    </row>
    <row r="61" spans="21:23" ht="13.5">
      <c r="U61" s="15"/>
      <c r="W61" s="15"/>
    </row>
    <row r="62" ht="13.5">
      <c r="V62" s="24"/>
    </row>
    <row r="63" ht="13.5">
      <c r="V63" s="24"/>
    </row>
  </sheetData>
  <printOptions/>
  <pageMargins left="0.75" right="0.75" top="1" bottom="1" header="0.5" footer="0.5"/>
  <pageSetup horizontalDpi="600" verticalDpi="600" orientation="landscape" scale="85" r:id="rId1"/>
  <colBreaks count="1" manualBreakCount="1">
    <brk id="5" max="65535" man="1"/>
  </colBreaks>
  <ignoredErrors>
    <ignoredError sqref="X48:AE48 B48:W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McFeeley</dc:creator>
  <cp:keywords/>
  <dc:description/>
  <cp:lastModifiedBy>Jack McFeeley</cp:lastModifiedBy>
  <dcterms:created xsi:type="dcterms:W3CDTF">2006-09-29T19:24:56Z</dcterms:created>
  <dcterms:modified xsi:type="dcterms:W3CDTF">2006-09-29T20:07:50Z</dcterms:modified>
  <cp:category/>
  <cp:version/>
  <cp:contentType/>
  <cp:contentStatus/>
</cp:coreProperties>
</file>